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File-sv\001_業務\セミナー関連\R07申告セミナー\ダウンロードページ\"/>
    </mc:Choice>
  </mc:AlternateContent>
  <xr:revisionPtr revIDLastSave="0" documentId="13_ncr:1_{7A28DFDE-DE16-4E45-AF71-782FA66D9223}" xr6:coauthVersionLast="47" xr6:coauthVersionMax="47" xr10:uidLastSave="{00000000-0000-0000-0000-000000000000}"/>
  <bookViews>
    <workbookView xWindow="-120" yWindow="-120" windowWidth="29040" windowHeight="15720" activeTab="1" xr2:uid="{BD597E54-9E2D-400A-B279-26FCCF26E6FB}"/>
  </bookViews>
  <sheets>
    <sheet name="シート1　見本" sheetId="10" r:id="rId1"/>
    <sheet name="シート2　事前確認事項入力シート" sheetId="1" r:id="rId2"/>
    <sheet name="シート１　事前確認事項記入用紙 (2)" sheetId="6" state="hidden" r:id="rId3"/>
    <sheet name="シート２　土地負債利子計算シート" sheetId="3" state="hidden" r:id="rId4"/>
    <sheet name="設定シート" sheetId="2" state="hidden" r:id="rId5"/>
  </sheets>
  <definedNames>
    <definedName name="_xlnm.Print_Area" localSheetId="0">'シート1　見本'!$A$1:$AF$65</definedName>
    <definedName name="_xlnm.Print_Area" localSheetId="2">'シート１　事前確認事項記入用紙 (2)'!$A$1:$AH$65</definedName>
    <definedName name="_xlnm.Print_Area" localSheetId="1">'シート2　事前確認事項入力シート'!$A$1:$AF$65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8" i="10" l="1"/>
  <c r="F47" i="10"/>
  <c r="F38" i="10"/>
  <c r="F37" i="10"/>
  <c r="F39" i="10" s="1"/>
  <c r="BA28" i="10" a="1"/>
  <c r="BA28" i="10" s="1"/>
  <c r="AV28" i="10" a="1"/>
  <c r="AV28" i="10" s="1"/>
  <c r="AQ28" i="10" a="1"/>
  <c r="AQ28" i="10" s="1"/>
  <c r="AL28" i="10" a="1"/>
  <c r="AL28" i="10" s="1"/>
  <c r="AG28" i="10" a="1"/>
  <c r="AG28" i="10" s="1"/>
  <c r="AB28" i="10" a="1"/>
  <c r="AB28" i="10" s="1"/>
  <c r="W28" i="10" a="1"/>
  <c r="W28" i="10" s="1"/>
  <c r="R28" i="10" a="1"/>
  <c r="R28" i="10" s="1"/>
  <c r="M28" i="10" a="1"/>
  <c r="M28" i="10" s="1"/>
  <c r="H28" i="10" a="1"/>
  <c r="H28" i="10" s="1"/>
  <c r="BA27" i="10"/>
  <c r="AV27" i="10"/>
  <c r="AV25" i="10" s="1"/>
  <c r="AQ27" i="10"/>
  <c r="AQ25" i="10" s="1"/>
  <c r="AL27" i="10"/>
  <c r="AL25" i="10" s="1"/>
  <c r="AG27" i="10"/>
  <c r="AG25" i="10" s="1"/>
  <c r="AB27" i="10"/>
  <c r="AB25" i="10" s="1"/>
  <c r="W27" i="10"/>
  <c r="W25" i="10" s="1"/>
  <c r="R27" i="10"/>
  <c r="M27" i="10"/>
  <c r="M25" i="10" s="1"/>
  <c r="H27" i="10"/>
  <c r="H25" i="10" s="1"/>
  <c r="BA25" i="10"/>
  <c r="BA24" i="10" a="1"/>
  <c r="BA24" i="10" s="1"/>
  <c r="BA26" i="10" s="1"/>
  <c r="AV24" i="10" a="1"/>
  <c r="AV24" i="10" s="1"/>
  <c r="AV26" i="10" s="1"/>
  <c r="AQ24" i="10" a="1"/>
  <c r="AQ24" i="10" s="1"/>
  <c r="AQ26" i="10" s="1"/>
  <c r="AL24" i="10" a="1"/>
  <c r="AL24" i="10" s="1"/>
  <c r="AL26" i="10" s="1"/>
  <c r="AG24" i="10" a="1"/>
  <c r="AG24" i="10" s="1"/>
  <c r="AG26" i="10" s="1"/>
  <c r="AB24" i="10" a="1"/>
  <c r="AB24" i="10" s="1"/>
  <c r="AB26" i="10" s="1"/>
  <c r="W24" i="10" a="1"/>
  <c r="W24" i="10" s="1"/>
  <c r="W26" i="10" s="1"/>
  <c r="R24" i="10" a="1"/>
  <c r="R24" i="10" s="1"/>
  <c r="R26" i="10" s="1"/>
  <c r="M24" i="10" a="1"/>
  <c r="M24" i="10" s="1"/>
  <c r="M26" i="10" s="1"/>
  <c r="H24" i="10" a="1"/>
  <c r="H24" i="10" s="1"/>
  <c r="H26" i="10" s="1"/>
  <c r="F21" i="10"/>
  <c r="F18" i="10"/>
  <c r="F17" i="10"/>
  <c r="F16" i="10"/>
  <c r="F15" i="10"/>
  <c r="F14" i="10"/>
  <c r="F13" i="10"/>
  <c r="BB9" i="10"/>
  <c r="AW9" i="10"/>
  <c r="AR9" i="10"/>
  <c r="AM9" i="10"/>
  <c r="AH9" i="10"/>
  <c r="AC9" i="10"/>
  <c r="X9" i="10"/>
  <c r="S9" i="10"/>
  <c r="N9" i="10"/>
  <c r="I9" i="10"/>
  <c r="R25" i="10" l="1"/>
  <c r="F25" i="10"/>
  <c r="F50" i="10"/>
  <c r="F47" i="1" l="1"/>
  <c r="F48" i="1"/>
  <c r="BA28" i="1" a="1"/>
  <c r="BA28" i="1" s="1"/>
  <c r="AV28" i="1" a="1"/>
  <c r="AV28" i="1" s="1"/>
  <c r="AQ28" i="1" a="1"/>
  <c r="AQ28" i="1" s="1"/>
  <c r="AL28" i="1" a="1"/>
  <c r="AL28" i="1" s="1"/>
  <c r="AG28" i="1" a="1"/>
  <c r="AG28" i="1" s="1"/>
  <c r="AB28" i="1" a="1"/>
  <c r="AB28" i="1" s="1"/>
  <c r="W28" i="1" a="1"/>
  <c r="W28" i="1" s="1"/>
  <c r="R28" i="1" a="1"/>
  <c r="R28" i="1" s="1"/>
  <c r="M28" i="1" a="1"/>
  <c r="M28" i="1" s="1"/>
  <c r="H28" i="1" a="1"/>
  <c r="H28" i="1" s="1"/>
  <c r="F38" i="1"/>
  <c r="F37" i="1"/>
  <c r="F21" i="1"/>
  <c r="F18" i="1"/>
  <c r="F17" i="1"/>
  <c r="F16" i="1"/>
  <c r="F15" i="1"/>
  <c r="F14" i="1"/>
  <c r="F13" i="1"/>
  <c r="BA27" i="1"/>
  <c r="BA24" i="1" a="1"/>
  <c r="BA24" i="1" s="1"/>
  <c r="BA26" i="1" s="1"/>
  <c r="BB9" i="1"/>
  <c r="AV27" i="1"/>
  <c r="AV24" i="1" a="1"/>
  <c r="AV24" i="1" s="1"/>
  <c r="AV26" i="1" s="1"/>
  <c r="AW9" i="1"/>
  <c r="AQ27" i="1"/>
  <c r="AQ24" i="1" a="1"/>
  <c r="AQ24" i="1" s="1"/>
  <c r="AQ26" i="1" s="1"/>
  <c r="AR9" i="1"/>
  <c r="AL27" i="1"/>
  <c r="AL24" i="1" a="1"/>
  <c r="AL24" i="1" s="1"/>
  <c r="AL26" i="1" s="1"/>
  <c r="AM9" i="1"/>
  <c r="AG27" i="1"/>
  <c r="AG24" i="1" a="1"/>
  <c r="AG24" i="1" s="1"/>
  <c r="AG26" i="1" s="1"/>
  <c r="AH9" i="1"/>
  <c r="AB24" i="1" a="1"/>
  <c r="AB24" i="1" s="1"/>
  <c r="AB26" i="1" s="1"/>
  <c r="W24" i="1" a="1"/>
  <c r="W24" i="1" s="1"/>
  <c r="W26" i="1" s="1"/>
  <c r="R24" i="1" a="1"/>
  <c r="R24" i="1" s="1"/>
  <c r="L19" i="3" s="1"/>
  <c r="M24" i="1" a="1"/>
  <c r="M24" i="1" s="1"/>
  <c r="H24" i="1" a="1"/>
  <c r="H24" i="1" s="1"/>
  <c r="AC9" i="1"/>
  <c r="X9" i="1"/>
  <c r="S9" i="1"/>
  <c r="N9" i="1"/>
  <c r="I9" i="1"/>
  <c r="D1" i="2"/>
  <c r="U34" i="6"/>
  <c r="F34" i="6"/>
  <c r="Z33" i="6"/>
  <c r="Z34" i="6" s="1"/>
  <c r="U33" i="6"/>
  <c r="P33" i="6"/>
  <c r="P34" i="6" s="1"/>
  <c r="K33" i="6"/>
  <c r="K34" i="6" s="1"/>
  <c r="F33" i="6"/>
  <c r="U32" i="6"/>
  <c r="Z30" i="6"/>
  <c r="Z32" i="6" s="1"/>
  <c r="U30" i="6"/>
  <c r="P30" i="6"/>
  <c r="P32" i="6" s="1"/>
  <c r="K30" i="6"/>
  <c r="K32" i="6" s="1"/>
  <c r="F30" i="6"/>
  <c r="F32" i="6" s="1"/>
  <c r="AE24" i="6"/>
  <c r="AE18" i="6"/>
  <c r="AE16" i="6"/>
  <c r="J25" i="3"/>
  <c r="H25" i="3"/>
  <c r="F25" i="3"/>
  <c r="D25" i="3"/>
  <c r="B25" i="3"/>
  <c r="J22" i="3"/>
  <c r="H22" i="3"/>
  <c r="D22" i="3"/>
  <c r="F22" i="3"/>
  <c r="B22" i="3"/>
  <c r="J19" i="3"/>
  <c r="H19" i="3"/>
  <c r="F19" i="3"/>
  <c r="D19" i="3"/>
  <c r="B19" i="3"/>
  <c r="J16" i="3"/>
  <c r="H16" i="3"/>
  <c r="F16" i="3"/>
  <c r="D16" i="3"/>
  <c r="B16" i="3"/>
  <c r="J13" i="3"/>
  <c r="H13" i="3"/>
  <c r="F13" i="3"/>
  <c r="D13" i="3"/>
  <c r="B13" i="3"/>
  <c r="F8" i="3"/>
  <c r="R7" i="3"/>
  <c r="P7" i="3"/>
  <c r="N7" i="3"/>
  <c r="P6" i="3"/>
  <c r="R6" i="3" s="1"/>
  <c r="N6" i="3"/>
  <c r="P5" i="3"/>
  <c r="R5" i="3" s="1"/>
  <c r="R8" i="3" s="1"/>
  <c r="N5" i="3"/>
  <c r="M27" i="1"/>
  <c r="R27" i="1"/>
  <c r="W27" i="1"/>
  <c r="AB27" i="1"/>
  <c r="H27" i="1"/>
  <c r="AQ25" i="1" l="1"/>
  <c r="AV25" i="1"/>
  <c r="AL25" i="1"/>
  <c r="AG25" i="1"/>
  <c r="AB25" i="1"/>
  <c r="W25" i="1"/>
  <c r="BA25" i="1"/>
  <c r="F39" i="1"/>
  <c r="F50" i="1"/>
  <c r="B3" i="2"/>
  <c r="P19" i="3"/>
  <c r="P22" i="3"/>
  <c r="N19" i="3"/>
  <c r="P13" i="3"/>
  <c r="AE30" i="6"/>
  <c r="L25" i="3"/>
  <c r="N25" i="3" s="1"/>
  <c r="L22" i="3"/>
  <c r="N22" i="3" s="1"/>
  <c r="P25" i="3"/>
  <c r="F28" i="3"/>
  <c r="P16" i="3"/>
  <c r="R25" i="3" l="1"/>
  <c r="R22" i="3"/>
  <c r="R19" i="3"/>
  <c r="C3" i="2"/>
  <c r="B4" i="2"/>
  <c r="C4" i="2" s="1"/>
  <c r="A4" i="2" s="1"/>
  <c r="R26" i="1"/>
  <c r="R25" i="1" s="1"/>
  <c r="A3" i="2" l="1"/>
  <c r="B5" i="2"/>
  <c r="C5" i="2" s="1"/>
  <c r="A5" i="2" s="1"/>
  <c r="M26" i="1"/>
  <c r="M25" i="1" s="1"/>
  <c r="L16" i="3"/>
  <c r="N16" i="3" s="1"/>
  <c r="R16" i="3" s="1"/>
  <c r="H26" i="1"/>
  <c r="H25" i="1" s="1"/>
  <c r="L13" i="3"/>
  <c r="N13" i="3" s="1"/>
  <c r="R13" i="3" s="1"/>
  <c r="R28" i="3" l="1"/>
  <c r="F25" i="1"/>
  <c r="G27" i="10"/>
  <c r="G27" i="1"/>
  <c r="B6" i="2"/>
  <c r="C6" i="2" s="1"/>
  <c r="A6" i="2" s="1"/>
  <c r="B60" i="10" l="1"/>
  <c r="B33" i="10"/>
  <c r="B59" i="10"/>
  <c r="B54" i="10"/>
  <c r="A53" i="10"/>
  <c r="A46" i="10"/>
  <c r="H41" i="10"/>
  <c r="B30" i="10"/>
  <c r="B30" i="1"/>
  <c r="H41" i="1"/>
  <c r="B59" i="1"/>
  <c r="B60" i="1"/>
  <c r="B54" i="1"/>
  <c r="B33" i="1"/>
  <c r="B7" i="2"/>
  <c r="C7" i="2" s="1"/>
  <c r="A7" i="2" s="1"/>
  <c r="B8" i="2" l="1"/>
  <c r="A46" i="1" l="1"/>
  <c r="C8" i="2"/>
  <c r="A8" i="2" s="1"/>
  <c r="B9" i="2"/>
  <c r="B10" i="2" s="1"/>
  <c r="B11" i="2" s="1"/>
  <c r="B12" i="2" s="1"/>
  <c r="B13" i="2" s="1"/>
  <c r="B14" i="2" s="1"/>
  <c r="B15" i="2" s="1"/>
  <c r="B16" i="2" s="1"/>
  <c r="B17" i="2" s="1"/>
  <c r="B18" i="2" s="1"/>
  <c r="B19" i="2" s="1"/>
  <c r="B20" i="2" s="1"/>
  <c r="B21" i="2" s="1"/>
  <c r="B22" i="2" s="1"/>
  <c r="B23" i="2" s="1"/>
  <c r="B24" i="2" s="1"/>
  <c r="B25" i="2" s="1"/>
  <c r="B26" i="2" s="1"/>
  <c r="B27" i="2" s="1"/>
  <c r="B28" i="2" s="1"/>
  <c r="B29" i="2" s="1"/>
  <c r="B30" i="2" s="1"/>
  <c r="B31" i="2" s="1"/>
  <c r="B32" i="2" s="1"/>
  <c r="B33" i="2" s="1"/>
  <c r="B34" i="2" s="1"/>
  <c r="B35" i="2" s="1"/>
  <c r="B36" i="2" s="1"/>
  <c r="B37" i="2" s="1"/>
  <c r="B38" i="2" s="1"/>
  <c r="B39" i="2" s="1"/>
  <c r="B40" i="2" s="1"/>
  <c r="B41" i="2" s="1"/>
  <c r="B42" i="2" s="1"/>
  <c r="B43" i="2" s="1"/>
  <c r="B44" i="2" s="1"/>
  <c r="B45" i="2" s="1"/>
  <c r="B46" i="2" s="1"/>
  <c r="B47" i="2" s="1"/>
  <c r="B48" i="2" s="1"/>
  <c r="B49" i="2" s="1"/>
  <c r="B50" i="2" s="1"/>
  <c r="B51" i="2" s="1"/>
  <c r="B52" i="2" s="1"/>
  <c r="B53" i="2" s="1"/>
  <c r="A5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D24</author>
  </authors>
  <commentList>
    <comment ref="U54" authorId="0" shapeId="0" xr:uid="{60D480AC-D7A3-426C-971B-5D9C93363D6B}">
      <text>
        <r>
          <rPr>
            <sz val="9"/>
            <color indexed="81"/>
            <rFont val="游ゴシック"/>
            <family val="3"/>
            <charset val="128"/>
            <scheme val="minor"/>
          </rPr>
          <t>昨年分の</t>
        </r>
        <r>
          <rPr>
            <b/>
            <sz val="9"/>
            <color indexed="81"/>
            <rFont val="游ゴシック"/>
            <family val="3"/>
            <charset val="128"/>
            <scheme val="minor"/>
          </rPr>
          <t>確定申告データを紛失された方</t>
        </r>
        <r>
          <rPr>
            <sz val="9"/>
            <color indexed="81"/>
            <rFont val="游ゴシック"/>
            <family val="3"/>
            <charset val="128"/>
            <scheme val="minor"/>
          </rPr>
          <t>は事前にお問合せいただければ、弊社にデータが保管されているか確認させていただきます。</t>
        </r>
      </text>
    </comment>
    <comment ref="L55" authorId="0" shapeId="0" xr:uid="{87ADCD51-7599-4BCD-A807-FF2D81890287}">
      <text>
        <r>
          <rPr>
            <sz val="9"/>
            <color indexed="81"/>
            <rFont val="游ゴシック"/>
            <family val="3"/>
            <charset val="128"/>
            <scheme val="minor"/>
          </rPr>
          <t>現状回復工事やエアコンなど設備の費用等をお支払いした方は、その</t>
        </r>
        <r>
          <rPr>
            <b/>
            <sz val="9"/>
            <color indexed="81"/>
            <rFont val="游ゴシック"/>
            <family val="3"/>
            <charset val="128"/>
            <scheme val="minor"/>
          </rPr>
          <t>請求書</t>
        </r>
        <r>
          <rPr>
            <sz val="9"/>
            <color indexed="81"/>
            <rFont val="游ゴシック"/>
            <family val="3"/>
            <charset val="128"/>
            <scheme val="minor"/>
          </rPr>
          <t>または</t>
        </r>
        <r>
          <rPr>
            <b/>
            <sz val="9"/>
            <color indexed="81"/>
            <rFont val="游ゴシック"/>
            <family val="3"/>
            <charset val="128"/>
            <scheme val="minor"/>
          </rPr>
          <t>領収書</t>
        </r>
        <r>
          <rPr>
            <sz val="9"/>
            <color indexed="81"/>
            <rFont val="游ゴシック"/>
            <family val="3"/>
            <charset val="128"/>
            <scheme val="minor"/>
          </rPr>
          <t>をお持ちください。</t>
        </r>
      </text>
    </comment>
    <comment ref="L56" authorId="0" shapeId="0" xr:uid="{71C9A998-B59A-4446-B5CE-D75FD16E0699}">
      <text>
        <r>
          <rPr>
            <sz val="9"/>
            <color indexed="81"/>
            <rFont val="游ゴシック"/>
            <family val="3"/>
            <charset val="128"/>
            <scheme val="minor"/>
          </rPr>
          <t>支払った保険料・保険期間がわかるものをお持ちください。</t>
        </r>
      </text>
    </comment>
    <comment ref="X57" authorId="0" shapeId="0" xr:uid="{7348FF75-5E42-4D56-BC81-D0279395C3D3}">
      <text>
        <r>
          <rPr>
            <sz val="9"/>
            <color indexed="81"/>
            <rFont val="游ゴシック"/>
            <family val="3"/>
            <charset val="128"/>
            <scheme val="minor"/>
          </rPr>
          <t xml:space="preserve">ふるさと納税等の寄附金がある方は
</t>
        </r>
        <r>
          <rPr>
            <b/>
            <sz val="9"/>
            <color indexed="81"/>
            <rFont val="游ゴシック"/>
            <family val="3"/>
            <charset val="128"/>
            <scheme val="minor"/>
          </rPr>
          <t>寄附金の受領証明書</t>
        </r>
        <r>
          <rPr>
            <sz val="9"/>
            <color indexed="81"/>
            <rFont val="游ゴシック"/>
            <family val="3"/>
            <charset val="128"/>
            <scheme val="minor"/>
          </rPr>
          <t xml:space="preserve">をすべてお持ちください。
</t>
        </r>
      </text>
    </comment>
    <comment ref="G58" authorId="0" shapeId="0" xr:uid="{E84669F8-2F4E-40EF-890A-F7112BF7422B}">
      <text>
        <r>
          <rPr>
            <sz val="9"/>
            <color indexed="81"/>
            <rFont val="游ゴシック"/>
            <family val="3"/>
            <charset val="128"/>
            <scheme val="minor"/>
          </rPr>
          <t>医療費控除がある方はダウンロードページにて</t>
        </r>
        <r>
          <rPr>
            <b/>
            <sz val="9"/>
            <color indexed="81"/>
            <rFont val="游ゴシック"/>
            <family val="3"/>
            <charset val="128"/>
            <scheme val="minor"/>
          </rPr>
          <t>医療費集計フォーム</t>
        </r>
        <r>
          <rPr>
            <sz val="9"/>
            <color indexed="81"/>
            <rFont val="游ゴシック"/>
            <family val="3"/>
            <charset val="128"/>
            <scheme val="minor"/>
          </rPr>
          <t>をダウンロードしていただき、</t>
        </r>
        <r>
          <rPr>
            <b/>
            <sz val="9"/>
            <color indexed="81"/>
            <rFont val="游ゴシック"/>
            <family val="3"/>
            <charset val="128"/>
            <scheme val="minor"/>
          </rPr>
          <t>申告する医療費の入力を完了したデータをお持ちください</t>
        </r>
        <r>
          <rPr>
            <sz val="9"/>
            <color indexed="81"/>
            <rFont val="游ゴシック"/>
            <family val="3"/>
            <charset val="128"/>
            <scheme val="minor"/>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D24</author>
  </authors>
  <commentList>
    <comment ref="U54" authorId="0" shapeId="0" xr:uid="{B95DDB00-7933-41F6-AC4C-77A075EADB34}">
      <text>
        <r>
          <rPr>
            <sz val="9"/>
            <color indexed="81"/>
            <rFont val="游ゴシック"/>
            <family val="3"/>
            <charset val="128"/>
            <scheme val="minor"/>
          </rPr>
          <t>昨年分の</t>
        </r>
        <r>
          <rPr>
            <b/>
            <sz val="9"/>
            <color indexed="81"/>
            <rFont val="游ゴシック"/>
            <family val="3"/>
            <charset val="128"/>
            <scheme val="minor"/>
          </rPr>
          <t>確定申告データを紛失された方</t>
        </r>
        <r>
          <rPr>
            <sz val="9"/>
            <color indexed="81"/>
            <rFont val="游ゴシック"/>
            <family val="3"/>
            <charset val="128"/>
            <scheme val="minor"/>
          </rPr>
          <t>は事前にお問合せいただければ、弊社にデータが保管されているか確認させていただきます。</t>
        </r>
      </text>
    </comment>
    <comment ref="L55" authorId="0" shapeId="0" xr:uid="{610EFA61-66E8-4629-978B-33934F41C989}">
      <text>
        <r>
          <rPr>
            <sz val="9"/>
            <color indexed="81"/>
            <rFont val="游ゴシック"/>
            <family val="3"/>
            <charset val="128"/>
            <scheme val="minor"/>
          </rPr>
          <t>現状回復工事やエアコンなど設備の費用等をお支払いした方は、その</t>
        </r>
        <r>
          <rPr>
            <b/>
            <sz val="9"/>
            <color indexed="81"/>
            <rFont val="游ゴシック"/>
            <family val="3"/>
            <charset val="128"/>
            <scheme val="minor"/>
          </rPr>
          <t>請求書</t>
        </r>
        <r>
          <rPr>
            <sz val="9"/>
            <color indexed="81"/>
            <rFont val="游ゴシック"/>
            <family val="3"/>
            <charset val="128"/>
            <scheme val="minor"/>
          </rPr>
          <t>または</t>
        </r>
        <r>
          <rPr>
            <b/>
            <sz val="9"/>
            <color indexed="81"/>
            <rFont val="游ゴシック"/>
            <family val="3"/>
            <charset val="128"/>
            <scheme val="minor"/>
          </rPr>
          <t>領収書</t>
        </r>
        <r>
          <rPr>
            <sz val="9"/>
            <color indexed="81"/>
            <rFont val="游ゴシック"/>
            <family val="3"/>
            <charset val="128"/>
            <scheme val="minor"/>
          </rPr>
          <t>をお持ちください。</t>
        </r>
      </text>
    </comment>
    <comment ref="L56" authorId="0" shapeId="0" xr:uid="{65ED8749-AE5A-4B80-9B48-2E6D901875BC}">
      <text>
        <r>
          <rPr>
            <sz val="9"/>
            <color indexed="81"/>
            <rFont val="游ゴシック"/>
            <family val="3"/>
            <charset val="128"/>
            <scheme val="minor"/>
          </rPr>
          <t>支払った保険料・保険期間がわかるものをお持ちください。</t>
        </r>
      </text>
    </comment>
    <comment ref="X57" authorId="0" shapeId="0" xr:uid="{D00E80FF-8830-4451-B416-12AE2E549E62}">
      <text>
        <r>
          <rPr>
            <sz val="9"/>
            <color indexed="81"/>
            <rFont val="游ゴシック"/>
            <family val="3"/>
            <charset val="128"/>
            <scheme val="minor"/>
          </rPr>
          <t xml:space="preserve">ふるさと納税等の寄附金がある方は
</t>
        </r>
        <r>
          <rPr>
            <b/>
            <sz val="9"/>
            <color indexed="81"/>
            <rFont val="游ゴシック"/>
            <family val="3"/>
            <charset val="128"/>
            <scheme val="minor"/>
          </rPr>
          <t>寄附金の受領証明書</t>
        </r>
        <r>
          <rPr>
            <sz val="9"/>
            <color indexed="81"/>
            <rFont val="游ゴシック"/>
            <family val="3"/>
            <charset val="128"/>
            <scheme val="minor"/>
          </rPr>
          <t xml:space="preserve">をすべてお持ちください。
</t>
        </r>
      </text>
    </comment>
    <comment ref="G58" authorId="0" shapeId="0" xr:uid="{FD5BDD32-7E8B-4958-A38A-A384BE7843A1}">
      <text>
        <r>
          <rPr>
            <sz val="9"/>
            <color indexed="81"/>
            <rFont val="游ゴシック"/>
            <family val="3"/>
            <charset val="128"/>
            <scheme val="minor"/>
          </rPr>
          <t>医療費控除がある方はダウンロードページにて</t>
        </r>
        <r>
          <rPr>
            <b/>
            <sz val="9"/>
            <color indexed="81"/>
            <rFont val="游ゴシック"/>
            <family val="3"/>
            <charset val="128"/>
            <scheme val="minor"/>
          </rPr>
          <t>医療費集計フォーム</t>
        </r>
        <r>
          <rPr>
            <sz val="9"/>
            <color indexed="81"/>
            <rFont val="游ゴシック"/>
            <family val="3"/>
            <charset val="128"/>
            <scheme val="minor"/>
          </rPr>
          <t>をダウンロードしていただき、</t>
        </r>
        <r>
          <rPr>
            <b/>
            <sz val="9"/>
            <color indexed="81"/>
            <rFont val="游ゴシック"/>
            <family val="3"/>
            <charset val="128"/>
            <scheme val="minor"/>
          </rPr>
          <t>申告する医療費の入力を完了したデータをお持ちください</t>
        </r>
        <r>
          <rPr>
            <sz val="9"/>
            <color indexed="81"/>
            <rFont val="游ゴシック"/>
            <family val="3"/>
            <charset val="128"/>
            <scheme val="minor"/>
          </rPr>
          <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<sst xmlns="http://schemas.openxmlformats.org/spreadsheetml/2006/main" count="678" uniqueCount="147">
  <si>
    <t>氏名</t>
    <rPh sb="0" eb="2">
      <t>シメイ</t>
    </rPh>
    <phoneticPr fontId="1"/>
  </si>
  <si>
    <t>記入漏れがある場合は、確定申告書の作成が出来ませんのでお手数ですが必ずご記入いただきますようお願い申し上げます。ご不明な箇所がありましたら担当者または確定申告係までいつでもお問い合わせください。</t>
    <phoneticPr fontId="1"/>
  </si>
  <si>
    <t>①所有物件について物件毎に下記の事項をご記入下さい。</t>
    <phoneticPr fontId="1"/>
  </si>
  <si>
    <t xml:space="preserve">号室 </t>
    <rPh sb="0" eb="1">
      <t>ゴウ</t>
    </rPh>
    <rPh sb="1" eb="2">
      <t>シツ</t>
    </rPh>
    <phoneticPr fontId="1"/>
  </si>
  <si>
    <t>年</t>
    <rPh sb="0" eb="1">
      <t>ネン</t>
    </rPh>
    <phoneticPr fontId="1"/>
  </si>
  <si>
    <t>月</t>
    <rPh sb="0" eb="1">
      <t>ガツ</t>
    </rPh>
    <phoneticPr fontId="1"/>
  </si>
  <si>
    <t>円</t>
    <rPh sb="0" eb="1">
      <t>エン</t>
    </rPh>
    <phoneticPr fontId="1"/>
  </si>
  <si>
    <t>月々の賃料</t>
    <rPh sb="0" eb="2">
      <t>ツキヅキ</t>
    </rPh>
    <rPh sb="3" eb="5">
      <t>チンリョウ</t>
    </rPh>
    <phoneticPr fontId="1"/>
  </si>
  <si>
    <r>
      <t xml:space="preserve">購入年月
</t>
    </r>
    <r>
      <rPr>
        <sz val="6"/>
        <color theme="1"/>
        <rFont val="游ゴシック"/>
        <family val="3"/>
        <charset val="128"/>
        <scheme val="minor"/>
      </rPr>
      <t>（取得年月）※1</t>
    </r>
    <rPh sb="0" eb="2">
      <t>コウニュウ</t>
    </rPh>
    <rPh sb="2" eb="4">
      <t>ネンゲツ</t>
    </rPh>
    <rPh sb="6" eb="8">
      <t>シュトク</t>
    </rPh>
    <rPh sb="8" eb="10">
      <t>ネンゲツ</t>
    </rPh>
    <phoneticPr fontId="1"/>
  </si>
  <si>
    <t>年間支払管理費</t>
    <rPh sb="0" eb="2">
      <t>ネンカン</t>
    </rPh>
    <rPh sb="2" eb="4">
      <t>シハライ</t>
    </rPh>
    <rPh sb="4" eb="7">
      <t>カンリヒ</t>
    </rPh>
    <phoneticPr fontId="1"/>
  </si>
  <si>
    <t>融資金融機関</t>
    <rPh sb="0" eb="2">
      <t>ユウシ</t>
    </rPh>
    <rPh sb="2" eb="4">
      <t>キンユウ</t>
    </rPh>
    <rPh sb="4" eb="6">
      <t>キカン</t>
    </rPh>
    <phoneticPr fontId="1"/>
  </si>
  <si>
    <t>②固定資産税と不動産取得税の合計金額をご記入下さい。</t>
    <phoneticPr fontId="1"/>
  </si>
  <si>
    <t>※全賃貸物件の合計金額。ご自宅等は除く。</t>
    <phoneticPr fontId="1"/>
  </si>
  <si>
    <t>③その他の費用（雑費）をご記入下さい。</t>
    <phoneticPr fontId="1"/>
  </si>
  <si>
    <t>※交通費や会議費、接待交際費などの物件を購入・維持管理する為に費やした費用など</t>
    <phoneticPr fontId="1"/>
  </si>
  <si>
    <t>　固定資産税</t>
    <rPh sb="1" eb="3">
      <t>コテイ</t>
    </rPh>
    <rPh sb="3" eb="6">
      <t>シサンゼイ</t>
    </rPh>
    <phoneticPr fontId="1"/>
  </si>
  <si>
    <t>　不動産取得税</t>
    <rPh sb="1" eb="4">
      <t>フドウサン</t>
    </rPh>
    <rPh sb="4" eb="6">
      <t>シュトク</t>
    </rPh>
    <rPh sb="6" eb="7">
      <t>ゼイ</t>
    </rPh>
    <phoneticPr fontId="1"/>
  </si>
  <si>
    <t>c．設備の修繕・交換費用を支払った物件がある</t>
  </si>
  <si>
    <t>d．火災保険・地震保険等を更新した物件がある</t>
  </si>
  <si>
    <t>e．ふるさと納税等の寄付金控除の申告がある</t>
  </si>
  <si>
    <t>f．医療費控除の申告がある</t>
  </si>
  <si>
    <t>合　計</t>
    <rPh sb="0" eb="1">
      <t>ゴウ</t>
    </rPh>
    <rPh sb="2" eb="3">
      <t>ケイ</t>
    </rPh>
    <phoneticPr fontId="1"/>
  </si>
  <si>
    <r>
      <t xml:space="preserve">年間受取賃料
</t>
    </r>
    <r>
      <rPr>
        <sz val="6"/>
        <color theme="1"/>
        <rFont val="游ゴシック"/>
        <family val="3"/>
        <charset val="128"/>
        <scheme val="minor"/>
      </rPr>
      <t>※2</t>
    </r>
    <rPh sb="0" eb="2">
      <t>ネンカン</t>
    </rPh>
    <rPh sb="2" eb="4">
      <t>ウケトリ</t>
    </rPh>
    <rPh sb="4" eb="6">
      <t>チンリョウ</t>
    </rPh>
    <phoneticPr fontId="1"/>
  </si>
  <si>
    <r>
      <t xml:space="preserve">売買価格 </t>
    </r>
    <r>
      <rPr>
        <sz val="6"/>
        <color theme="1"/>
        <rFont val="游ゴシック"/>
        <family val="3"/>
        <charset val="128"/>
        <scheme val="minor"/>
      </rPr>
      <t>※4</t>
    </r>
    <rPh sb="0" eb="2">
      <t>バイバイ</t>
    </rPh>
    <rPh sb="2" eb="4">
      <t>カカク</t>
    </rPh>
    <phoneticPr fontId="1"/>
  </si>
  <si>
    <r>
      <t xml:space="preserve">消費税額 </t>
    </r>
    <r>
      <rPr>
        <sz val="6"/>
        <color theme="1"/>
        <rFont val="游ゴシック"/>
        <family val="3"/>
        <charset val="128"/>
        <scheme val="minor"/>
      </rPr>
      <t>※4</t>
    </r>
    <rPh sb="0" eb="2">
      <t>ショウヒ</t>
    </rPh>
    <rPh sb="2" eb="3">
      <t>ゼイ</t>
    </rPh>
    <rPh sb="3" eb="4">
      <t>ガク</t>
    </rPh>
    <phoneticPr fontId="1"/>
  </si>
  <si>
    <t>西暦</t>
    <rPh sb="0" eb="1">
      <t>ニシ</t>
    </rPh>
    <rPh sb="1" eb="2">
      <t>コヨミ</t>
    </rPh>
    <phoneticPr fontId="1"/>
  </si>
  <si>
    <t>西暦</t>
    <rPh sb="0" eb="2">
      <t>セイレキ</t>
    </rPh>
    <phoneticPr fontId="1"/>
  </si>
  <si>
    <t>h．上記以外に確定申告する所得や控除等がある（株式譲渡所得、配当所得、その他所得があるなど）</t>
    <rPh sb="23" eb="25">
      <t>カブシキ</t>
    </rPh>
    <rPh sb="25" eb="27">
      <t>ジョウト</t>
    </rPh>
    <rPh sb="27" eb="29">
      <t>ショトク</t>
    </rPh>
    <rPh sb="30" eb="32">
      <t>ハイトウ</t>
    </rPh>
    <rPh sb="32" eb="34">
      <t>ショトク</t>
    </rPh>
    <rPh sb="37" eb="38">
      <t>タ</t>
    </rPh>
    <rPh sb="38" eb="40">
      <t>ショトク</t>
    </rPh>
    <phoneticPr fontId="1"/>
  </si>
  <si>
    <t>様</t>
    <rPh sb="0" eb="1">
      <t>サマ</t>
    </rPh>
    <phoneticPr fontId="1"/>
  </si>
  <si>
    <t>※登記費用や融資手数料等の諸費用をお支払いした方のみ。物件代金は除く。</t>
    <phoneticPr fontId="1"/>
  </si>
  <si>
    <t>----</t>
  </si>
  <si>
    <t>----</t>
    <phoneticPr fontId="1"/>
  </si>
  <si>
    <r>
      <t xml:space="preserve">消費税の税率
</t>
    </r>
    <r>
      <rPr>
        <sz val="5"/>
        <color theme="1"/>
        <rFont val="游ゴシック"/>
        <family val="3"/>
        <charset val="128"/>
        <scheme val="minor"/>
      </rPr>
      <t>購入年月から自動入力</t>
    </r>
    <rPh sb="0" eb="3">
      <t>ショウヒゼイ</t>
    </rPh>
    <rPh sb="4" eb="6">
      <t>ゼイリツ</t>
    </rPh>
    <rPh sb="7" eb="9">
      <t>コウニュウ</t>
    </rPh>
    <rPh sb="9" eb="11">
      <t>ネンゲツ</t>
    </rPh>
    <rPh sb="13" eb="15">
      <t>ジドウ</t>
    </rPh>
    <rPh sb="15" eb="17">
      <t>ニュウリョク</t>
    </rPh>
    <phoneticPr fontId="1"/>
  </si>
  <si>
    <r>
      <t>支払い利子の
年間合計額</t>
    </r>
    <r>
      <rPr>
        <sz val="6"/>
        <color theme="1"/>
        <rFont val="游ゴシック"/>
        <family val="3"/>
        <charset val="128"/>
        <scheme val="minor"/>
      </rPr>
      <t xml:space="preserve"> ※3</t>
    </r>
    <rPh sb="0" eb="2">
      <t>シハラ</t>
    </rPh>
    <rPh sb="3" eb="5">
      <t>リシ</t>
    </rPh>
    <rPh sb="7" eb="9">
      <t>ネンカン</t>
    </rPh>
    <rPh sb="9" eb="11">
      <t>ゴウケイ</t>
    </rPh>
    <rPh sb="11" eb="12">
      <t>ガク</t>
    </rPh>
    <phoneticPr fontId="1"/>
  </si>
  <si>
    <t>物 件 名
号　  室</t>
    <rPh sb="0" eb="1">
      <t>モノ</t>
    </rPh>
    <rPh sb="2" eb="3">
      <t>ケン</t>
    </rPh>
    <rPh sb="4" eb="5">
      <t>メイ</t>
    </rPh>
    <rPh sb="6" eb="7">
      <t>ゴウ</t>
    </rPh>
    <rPh sb="10" eb="11">
      <t>シツ</t>
    </rPh>
    <phoneticPr fontId="1"/>
  </si>
  <si>
    <t>※1　購入年月（取得年月）は契約した年月ではなく、ご決済（融資実行）をした年月をご記入ください。</t>
    <phoneticPr fontId="1"/>
  </si>
  <si>
    <t>※4　下記すべてに該当する物件は6･7･9･10･11の入力は不要です。それ以外の方は売買契約書を参考にご記入ください。</t>
    <phoneticPr fontId="1"/>
  </si>
  <si>
    <t>・昨年に作成した「事前確認事項記入用紙」または「土地負債利子計算シート」に該当の数字を入力している物件</t>
    <rPh sb="9" eb="15">
      <t>ジゼンカクニンジコウ</t>
    </rPh>
    <rPh sb="15" eb="19">
      <t>キニュウヨウシ</t>
    </rPh>
    <phoneticPr fontId="1"/>
  </si>
  <si>
    <t>・上記の「事前確認事項記入用紙」「土地負債利子計算シート」をお持ちいただける方</t>
    <rPh sb="31" eb="32">
      <t>モ</t>
    </rPh>
    <rPh sb="38" eb="39">
      <t>カタ</t>
    </rPh>
    <phoneticPr fontId="1"/>
  </si>
  <si>
    <t>　※上記に「はい」の項目がある方は、別途書類が必要になる場合や、当日に申告書が完成出来ない可能性がありますので、
　　ご不明な方は事前に必ずご連絡ください。</t>
    <rPh sb="60" eb="62">
      <t>フメイ</t>
    </rPh>
    <rPh sb="63" eb="64">
      <t>カタ</t>
    </rPh>
    <phoneticPr fontId="1"/>
  </si>
  <si>
    <t>↓土地負債利子</t>
    <rPh sb="1" eb="3">
      <t>トチ</t>
    </rPh>
    <rPh sb="3" eb="5">
      <t>フサイ</t>
    </rPh>
    <rPh sb="5" eb="7">
      <t>リシ</t>
    </rPh>
    <phoneticPr fontId="1"/>
  </si>
  <si>
    <r>
      <t>事前準備３　</t>
    </r>
    <r>
      <rPr>
        <b/>
        <sz val="11"/>
        <color theme="1"/>
        <rFont val="游ゴシック"/>
        <family val="3"/>
        <charset val="128"/>
        <scheme val="minor"/>
      </rPr>
      <t>事前確認事項記入用紙</t>
    </r>
    <rPh sb="0" eb="2">
      <t>ジゼン</t>
    </rPh>
    <rPh sb="2" eb="4">
      <t>ジュンビ</t>
    </rPh>
    <rPh sb="6" eb="8">
      <t>ジゼン</t>
    </rPh>
    <rPh sb="8" eb="10">
      <t>カクニン</t>
    </rPh>
    <rPh sb="10" eb="12">
      <t>ジコウ</t>
    </rPh>
    <rPh sb="12" eb="14">
      <t>キニュウ</t>
    </rPh>
    <rPh sb="14" eb="16">
      <t>ヨウシ</t>
    </rPh>
    <phoneticPr fontId="1"/>
  </si>
  <si>
    <t>※2　2021年11月から2022年中に購入された物件は初回が日割の金額になっています。お通帳を確認してご記入ください。</t>
    <rPh sb="7" eb="8">
      <t>ネン</t>
    </rPh>
    <rPh sb="10" eb="11">
      <t>ガツ</t>
    </rPh>
    <rPh sb="25" eb="27">
      <t>ブッケン</t>
    </rPh>
    <phoneticPr fontId="1"/>
  </si>
  <si>
    <t>※3　返済表を参考に支払利子の2022年1月から12月まで１年間の合計金額をご記入ください。</t>
    <phoneticPr fontId="1"/>
  </si>
  <si>
    <t>※2022年中にお支払いした方のみ。ご自宅等は除く。</t>
    <phoneticPr fontId="1"/>
  </si>
  <si>
    <t>④2022年中に物件を購入し諸費用をお支払いした方は諸費用の合計金額をご記入ください。</t>
    <phoneticPr fontId="1"/>
  </si>
  <si>
    <t>⑤2022年中に下記事項に当てはまるものがあるかお答えください。</t>
    <phoneticPr fontId="1"/>
  </si>
  <si>
    <t>a．昨年、国税庁ＨＰで作成した令和3年分の確定申告書の保存データを持参できない</t>
    <rPh sb="15" eb="17">
      <t>レイワ</t>
    </rPh>
    <phoneticPr fontId="1"/>
  </si>
  <si>
    <t>b．家賃保証を利用していない物件がある</t>
    <phoneticPr fontId="1"/>
  </si>
  <si>
    <t>g．2022年中に投資用不動産を売却した</t>
    <phoneticPr fontId="1"/>
  </si>
  <si>
    <t>土地等を取得する為に要した負債の利子の額（略称：土地負債利子）の額　計算フォーマット</t>
    <rPh sb="0" eb="3">
      <t>トチトウ</t>
    </rPh>
    <rPh sb="4" eb="6">
      <t>シュトク</t>
    </rPh>
    <rPh sb="8" eb="9">
      <t>タメ</t>
    </rPh>
    <rPh sb="10" eb="11">
      <t>ヨウ</t>
    </rPh>
    <rPh sb="13" eb="15">
      <t>フサイ</t>
    </rPh>
    <rPh sb="16" eb="18">
      <t>リシ</t>
    </rPh>
    <rPh sb="19" eb="20">
      <t>ガク</t>
    </rPh>
    <rPh sb="21" eb="23">
      <t>リャクショウ</t>
    </rPh>
    <rPh sb="24" eb="26">
      <t>トチ</t>
    </rPh>
    <rPh sb="26" eb="28">
      <t>フサイ</t>
    </rPh>
    <rPh sb="28" eb="30">
      <t>リシ</t>
    </rPh>
    <rPh sb="32" eb="33">
      <t>ガク</t>
    </rPh>
    <rPh sb="34" eb="36">
      <t>ケイサン</t>
    </rPh>
    <phoneticPr fontId="19"/>
  </si>
  <si>
    <t>＜参考太郎の例＞</t>
    <rPh sb="1" eb="3">
      <t>サンコウ</t>
    </rPh>
    <rPh sb="3" eb="5">
      <t>タロウ</t>
    </rPh>
    <rPh sb="6" eb="7">
      <t>レイ</t>
    </rPh>
    <phoneticPr fontId="19"/>
  </si>
  <si>
    <t>物件名</t>
    <rPh sb="0" eb="2">
      <t>ブッケン</t>
    </rPh>
    <rPh sb="2" eb="3">
      <t>メイ</t>
    </rPh>
    <phoneticPr fontId="19"/>
  </si>
  <si>
    <t>当初借入金額</t>
    <rPh sb="0" eb="2">
      <t>トウショ</t>
    </rPh>
    <rPh sb="2" eb="4">
      <t>カリイレ</t>
    </rPh>
    <rPh sb="4" eb="6">
      <t>キンガク</t>
    </rPh>
    <phoneticPr fontId="19"/>
  </si>
  <si>
    <t>借入金利子</t>
    <rPh sb="0" eb="2">
      <t>カリイレ</t>
    </rPh>
    <rPh sb="2" eb="3">
      <t>キン</t>
    </rPh>
    <rPh sb="3" eb="5">
      <t>リシ</t>
    </rPh>
    <phoneticPr fontId="19"/>
  </si>
  <si>
    <t>売買価格</t>
    <rPh sb="0" eb="2">
      <t>バイバイ</t>
    </rPh>
    <rPh sb="2" eb="4">
      <t>カカク</t>
    </rPh>
    <phoneticPr fontId="19"/>
  </si>
  <si>
    <t>消費税額</t>
    <rPh sb="0" eb="3">
      <t>ショウヒゼイ</t>
    </rPh>
    <rPh sb="3" eb="4">
      <t>ガク</t>
    </rPh>
    <phoneticPr fontId="19"/>
  </si>
  <si>
    <t>消費税率</t>
    <rPh sb="0" eb="3">
      <t>ショウヒゼイ</t>
    </rPh>
    <rPh sb="3" eb="4">
      <t>リツ</t>
    </rPh>
    <phoneticPr fontId="19"/>
  </si>
  <si>
    <t>Ａ</t>
    <phoneticPr fontId="19"/>
  </si>
  <si>
    <t>Ｂ</t>
    <phoneticPr fontId="19"/>
  </si>
  <si>
    <t>土地負債利子</t>
    <rPh sb="0" eb="2">
      <t>トチ</t>
    </rPh>
    <rPh sb="2" eb="4">
      <t>フサイ</t>
    </rPh>
    <rPh sb="4" eb="6">
      <t>リシ</t>
    </rPh>
    <phoneticPr fontId="19"/>
  </si>
  <si>
    <t>DIPS○○ 101</t>
    <phoneticPr fontId="19"/>
  </si>
  <si>
    <t>DIPS△△ 202</t>
    <phoneticPr fontId="19"/>
  </si>
  <si>
    <t>ＤＩＰＳ□□ 303</t>
    <phoneticPr fontId="19"/>
  </si>
  <si>
    <t>合計</t>
    <rPh sb="0" eb="2">
      <t>ゴウケイ</t>
    </rPh>
    <phoneticPr fontId="19"/>
  </si>
  <si>
    <t>１</t>
    <phoneticPr fontId="19"/>
  </si>
  <si>
    <t>２</t>
    <phoneticPr fontId="19"/>
  </si>
  <si>
    <t>３</t>
    <phoneticPr fontId="19"/>
  </si>
  <si>
    <t>４</t>
    <phoneticPr fontId="19"/>
  </si>
  <si>
    <t>５</t>
    <phoneticPr fontId="19"/>
  </si>
  <si>
    <t>①</t>
    <phoneticPr fontId="19"/>
  </si>
  <si>
    <t>②</t>
    <phoneticPr fontId="19"/>
  </si>
  <si>
    <t>購入時借入金額</t>
    <rPh sb="0" eb="3">
      <t>コウニュウジ</t>
    </rPh>
    <rPh sb="3" eb="5">
      <t>カリイレ</t>
    </rPh>
    <rPh sb="5" eb="7">
      <t>キンガク</t>
    </rPh>
    <phoneticPr fontId="1"/>
  </si>
  <si>
    <t>②固定資産税と不動産取得税の金額をご記入下さい。</t>
    <phoneticPr fontId="1"/>
  </si>
  <si>
    <t>諸費用</t>
    <rPh sb="0" eb="2">
      <t>ショヒ</t>
    </rPh>
    <rPh sb="2" eb="3">
      <t>ヨウ</t>
    </rPh>
    <phoneticPr fontId="1"/>
  </si>
  <si>
    <t>申告用</t>
    <rPh sb="0" eb="3">
      <t>シンコクヨウ</t>
    </rPh>
    <phoneticPr fontId="1"/>
  </si>
  <si>
    <t>申告年</t>
    <rPh sb="0" eb="2">
      <t>シンコク</t>
    </rPh>
    <rPh sb="2" eb="3">
      <t>ネン</t>
    </rPh>
    <phoneticPr fontId="1"/>
  </si>
  <si>
    <t>消費税率</t>
    <rPh sb="0" eb="4">
      <t>ショウヒゼイリツ</t>
    </rPh>
    <phoneticPr fontId="1"/>
  </si>
  <si>
    <t>開始日</t>
    <rPh sb="0" eb="3">
      <t>カイシビ</t>
    </rPh>
    <phoneticPr fontId="1"/>
  </si>
  <si>
    <t>DIPS〇〇</t>
    <phoneticPr fontId="1"/>
  </si>
  <si>
    <t>DIPS△△</t>
    <phoneticPr fontId="1"/>
  </si>
  <si>
    <t>DIPS□□</t>
    <phoneticPr fontId="1"/>
  </si>
  <si>
    <t>オリックス銀行</t>
    <rPh sb="5" eb="7">
      <t>ギンコウ</t>
    </rPh>
    <phoneticPr fontId="1"/>
  </si>
  <si>
    <t>クレディセゾン</t>
    <phoneticPr fontId="1"/>
  </si>
  <si>
    <t>ふるさと納税年間合計額</t>
    <rPh sb="4" eb="6">
      <t>ノウゼイ</t>
    </rPh>
    <rPh sb="6" eb="8">
      <t>ネンカン</t>
    </rPh>
    <rPh sb="8" eb="11">
      <t>ゴウケイガク</t>
    </rPh>
    <phoneticPr fontId="1"/>
  </si>
  <si>
    <t>事前確認事項入力シート</t>
    <rPh sb="0" eb="2">
      <t>ジゼン</t>
    </rPh>
    <rPh sb="2" eb="4">
      <t>カクニン</t>
    </rPh>
    <rPh sb="4" eb="6">
      <t>ジコウ</t>
    </rPh>
    <rPh sb="6" eb="8">
      <t>ニュウリョク</t>
    </rPh>
    <phoneticPr fontId="1"/>
  </si>
  <si>
    <t>予定納税（1期・2期合計）額</t>
    <rPh sb="0" eb="4">
      <t>ヨテイノウゼイ</t>
    </rPh>
    <rPh sb="6" eb="7">
      <t>キ</t>
    </rPh>
    <rPh sb="9" eb="10">
      <t>キ</t>
    </rPh>
    <rPh sb="10" eb="12">
      <t>ゴウケイ</t>
    </rPh>
    <rPh sb="13" eb="14">
      <t>ガク</t>
    </rPh>
    <phoneticPr fontId="1"/>
  </si>
  <si>
    <t>　　上記に「はい」の項目がある方は、別途書類が必要になる場合や、当日に申告書が完成出来ない可能性がありますので、
　　ご不明な方は事前に必ずご連絡ください。</t>
    <rPh sb="60" eb="62">
      <t>フメイ</t>
    </rPh>
    <rPh sb="63" eb="64">
      <t>カタ</t>
    </rPh>
    <phoneticPr fontId="1"/>
  </si>
  <si>
    <t>※</t>
    <phoneticPr fontId="1"/>
  </si>
  <si>
    <t>税務署から予定納税を通知された方。（前年の申告納税額が15万円以上になる方など）</t>
    <rPh sb="0" eb="3">
      <t>ゼイムショ</t>
    </rPh>
    <rPh sb="5" eb="9">
      <t>ヨテイノウゼイ</t>
    </rPh>
    <rPh sb="10" eb="12">
      <t>ツウチ</t>
    </rPh>
    <rPh sb="15" eb="16">
      <t>カタ</t>
    </rPh>
    <rPh sb="18" eb="20">
      <t>ゼンネン</t>
    </rPh>
    <rPh sb="21" eb="26">
      <t>シンコクノウゼイガク</t>
    </rPh>
    <rPh sb="29" eb="31">
      <t>マンエン</t>
    </rPh>
    <rPh sb="31" eb="33">
      <t>イジョウ</t>
    </rPh>
    <rPh sb="36" eb="37">
      <t>カタ</t>
    </rPh>
    <phoneticPr fontId="1"/>
  </si>
  <si>
    <t>予定納税の通知はがきに、予定納税額が記載されています</t>
    <rPh sb="0" eb="4">
      <t>ヨテイノウゼイ</t>
    </rPh>
    <rPh sb="5" eb="7">
      <t>ツウチ</t>
    </rPh>
    <rPh sb="12" eb="17">
      <t>ヨテイノウゼイガク</t>
    </rPh>
    <rPh sb="18" eb="20">
      <t>キサイ</t>
    </rPh>
    <phoneticPr fontId="1"/>
  </si>
  <si>
    <t>令和7年分</t>
  </si>
  <si>
    <t>年間集金代行手数料
※3</t>
    <rPh sb="0" eb="2">
      <t>ネンカン</t>
    </rPh>
    <rPh sb="2" eb="6">
      <t>シュウキンダイコウ</t>
    </rPh>
    <rPh sb="6" eb="9">
      <t>テスウリョウ</t>
    </rPh>
    <phoneticPr fontId="1"/>
  </si>
  <si>
    <t>※6　売買契約書、または過去に作成した事前確認事項入力シートに記載の金額をご参照ください。</t>
    <rPh sb="3" eb="5">
      <t>バイバイ</t>
    </rPh>
    <rPh sb="5" eb="8">
      <t>ケイヤクショ</t>
    </rPh>
    <rPh sb="12" eb="14">
      <t>カコ</t>
    </rPh>
    <rPh sb="15" eb="17">
      <t>サクセイ</t>
    </rPh>
    <rPh sb="19" eb="21">
      <t>ジゼン</t>
    </rPh>
    <rPh sb="21" eb="23">
      <t>カクニン</t>
    </rPh>
    <rPh sb="23" eb="25">
      <t>ジコウ</t>
    </rPh>
    <rPh sb="25" eb="27">
      <t>ニュウリョク</t>
    </rPh>
    <rPh sb="31" eb="33">
      <t>キサイ</t>
    </rPh>
    <rPh sb="34" eb="36">
      <t>キンガク</t>
    </rPh>
    <rPh sb="38" eb="40">
      <t>サンショウ</t>
    </rPh>
    <phoneticPr fontId="1"/>
  </si>
  <si>
    <t>※3　集金代行（業務委託）契約の物件のみご記入ください。家賃保証契約の場合は記入不要です。</t>
    <rPh sb="3" eb="7">
      <t>シュウキンダイコウ</t>
    </rPh>
    <rPh sb="8" eb="12">
      <t>ギョウムイタク</t>
    </rPh>
    <rPh sb="13" eb="15">
      <t>ケイヤク</t>
    </rPh>
    <rPh sb="16" eb="18">
      <t>ブッケン</t>
    </rPh>
    <rPh sb="21" eb="23">
      <t>キニュウ</t>
    </rPh>
    <rPh sb="28" eb="32">
      <t>ヤチンホショウ</t>
    </rPh>
    <rPh sb="32" eb="34">
      <t>ケイヤク</t>
    </rPh>
    <rPh sb="35" eb="37">
      <t>バアイ</t>
    </rPh>
    <rPh sb="38" eb="40">
      <t>キニュウ</t>
    </rPh>
    <rPh sb="40" eb="42">
      <t>フヨウ</t>
    </rPh>
    <phoneticPr fontId="1"/>
  </si>
  <si>
    <t>※4　退去時の原状回復工事費、または修繕費の請求を受け支払った物件のみご記入ください。</t>
    <rPh sb="3" eb="6">
      <t>タイキョジ</t>
    </rPh>
    <rPh sb="7" eb="11">
      <t>ゲンジョウカイフク</t>
    </rPh>
    <rPh sb="11" eb="13">
      <t>コウジ</t>
    </rPh>
    <rPh sb="13" eb="14">
      <t>ヒ</t>
    </rPh>
    <rPh sb="18" eb="21">
      <t>シュウゼンヒ</t>
    </rPh>
    <rPh sb="22" eb="24">
      <t>セイキュウ</t>
    </rPh>
    <rPh sb="25" eb="26">
      <t>ウ</t>
    </rPh>
    <rPh sb="27" eb="29">
      <t>シハラ</t>
    </rPh>
    <rPh sb="31" eb="33">
      <t>ブッケン</t>
    </rPh>
    <rPh sb="36" eb="38">
      <t>キニュウ</t>
    </rPh>
    <phoneticPr fontId="1"/>
  </si>
  <si>
    <t>賃貸管理</t>
    <rPh sb="0" eb="4">
      <t>チンタイカンリ</t>
    </rPh>
    <phoneticPr fontId="1"/>
  </si>
  <si>
    <t>家賃保証</t>
    <rPh sb="0" eb="4">
      <t>ヤチンホショウ</t>
    </rPh>
    <phoneticPr fontId="1"/>
  </si>
  <si>
    <t>集金代行・他</t>
    <rPh sb="0" eb="4">
      <t>シュウキンダイコウ</t>
    </rPh>
    <rPh sb="5" eb="6">
      <t>ホカ</t>
    </rPh>
    <phoneticPr fontId="1"/>
  </si>
  <si>
    <t>借主</t>
    <rPh sb="0" eb="2">
      <t>カリヌシ</t>
    </rPh>
    <phoneticPr fontId="1"/>
  </si>
  <si>
    <t>（入力してください）</t>
    <rPh sb="1" eb="3">
      <t>ニュウリョク</t>
    </rPh>
    <phoneticPr fontId="1"/>
  </si>
  <si>
    <t>借主候補</t>
    <rPh sb="0" eb="2">
      <t>カリヌシ</t>
    </rPh>
    <rPh sb="2" eb="4">
      <t>コウホ</t>
    </rPh>
    <phoneticPr fontId="1"/>
  </si>
  <si>
    <t>税込み建物</t>
    <rPh sb="0" eb="2">
      <t>ゼイコ</t>
    </rPh>
    <rPh sb="3" eb="5">
      <t>タテモノ</t>
    </rPh>
    <phoneticPr fontId="1"/>
  </si>
  <si>
    <t>MIN(借入,価格)</t>
    <rPh sb="4" eb="6">
      <t>カリイレ</t>
    </rPh>
    <rPh sb="7" eb="9">
      <t>カカク</t>
    </rPh>
    <phoneticPr fontId="1"/>
  </si>
  <si>
    <t>土地負債利子</t>
    <rPh sb="0" eb="6">
      <t>トチフサイリシ</t>
    </rPh>
    <phoneticPr fontId="1"/>
  </si>
  <si>
    <t>a.</t>
    <phoneticPr fontId="1"/>
  </si>
  <si>
    <t>b.</t>
    <phoneticPr fontId="1"/>
  </si>
  <si>
    <t>c.</t>
    <phoneticPr fontId="1"/>
  </si>
  <si>
    <t>d.</t>
    <phoneticPr fontId="1"/>
  </si>
  <si>
    <t>e.</t>
    <phoneticPr fontId="1"/>
  </si>
  <si>
    <t>f.</t>
    <phoneticPr fontId="1"/>
  </si>
  <si>
    <t>g.</t>
    <phoneticPr fontId="1"/>
  </si>
  <si>
    <t>h.</t>
    <phoneticPr fontId="1"/>
  </si>
  <si>
    <t>i.</t>
    <phoneticPr fontId="1"/>
  </si>
  <si>
    <t>設備の修繕・交換費用を支払った物件がある</t>
    <phoneticPr fontId="1"/>
  </si>
  <si>
    <t>火災保険・地震保険等を更新した物件がある</t>
    <phoneticPr fontId="1"/>
  </si>
  <si>
    <t>ふるさと納税等の寄付金控除の申告がある</t>
    <phoneticPr fontId="1"/>
  </si>
  <si>
    <t>医療費控除の申告がある</t>
    <phoneticPr fontId="1"/>
  </si>
  <si>
    <t>予定納税がある※</t>
    <rPh sb="0" eb="4">
      <t>ヨテイノウゼイ</t>
    </rPh>
    <phoneticPr fontId="1"/>
  </si>
  <si>
    <t>上記以外に確定申告する所得や控除等がある（株式譲渡所得、配当所得、その他所得があるなど）</t>
    <rPh sb="21" eb="23">
      <t>カブシキ</t>
    </rPh>
    <rPh sb="23" eb="25">
      <t>ジョウト</t>
    </rPh>
    <rPh sb="25" eb="27">
      <t>ショトク</t>
    </rPh>
    <rPh sb="28" eb="30">
      <t>ハイトウ</t>
    </rPh>
    <rPh sb="30" eb="32">
      <t>ショトク</t>
    </rPh>
    <rPh sb="35" eb="36">
      <t>タ</t>
    </rPh>
    <rPh sb="36" eb="38">
      <t>ショトク</t>
    </rPh>
    <phoneticPr fontId="1"/>
  </si>
  <si>
    <t>日本コミュニティー</t>
  </si>
  <si>
    <t>日本コミュニティー</t>
    <rPh sb="0" eb="9">
      <t>ンc</t>
    </rPh>
    <phoneticPr fontId="1"/>
  </si>
  <si>
    <r>
      <t xml:space="preserve">購入年月
</t>
    </r>
    <r>
      <rPr>
        <sz val="6"/>
        <color theme="1"/>
        <rFont val="ＭＳ Ｐゴシック"/>
        <family val="3"/>
        <charset val="128"/>
      </rPr>
      <t>（取得年月）※1</t>
    </r>
    <rPh sb="0" eb="2">
      <t>コウニュウ</t>
    </rPh>
    <rPh sb="2" eb="4">
      <t>ネンゲツ</t>
    </rPh>
    <rPh sb="6" eb="8">
      <t>シュトク</t>
    </rPh>
    <rPh sb="8" eb="10">
      <t>ネンゲツ</t>
    </rPh>
    <phoneticPr fontId="1"/>
  </si>
  <si>
    <r>
      <t>借主</t>
    </r>
    <r>
      <rPr>
        <sz val="6"/>
        <color theme="1"/>
        <rFont val="ＭＳ Ｐゴシック"/>
        <family val="3"/>
        <charset val="128"/>
      </rPr>
      <t>※3</t>
    </r>
    <rPh sb="0" eb="1">
      <t>シャク</t>
    </rPh>
    <rPh sb="1" eb="2">
      <t>シュ</t>
    </rPh>
    <phoneticPr fontId="1"/>
  </si>
  <si>
    <r>
      <rPr>
        <sz val="8"/>
        <color theme="1"/>
        <rFont val="ＭＳ Ｐゴシック"/>
        <family val="3"/>
        <charset val="128"/>
      </rPr>
      <t>礼金・更新料</t>
    </r>
    <r>
      <rPr>
        <sz val="6"/>
        <color theme="1"/>
        <rFont val="ＭＳ Ｐゴシック"/>
        <family val="3"/>
        <charset val="128"/>
      </rPr>
      <t xml:space="preserve">
※3</t>
    </r>
    <rPh sb="0" eb="2">
      <t>レイキン</t>
    </rPh>
    <rPh sb="3" eb="6">
      <t>コウシンリョウ</t>
    </rPh>
    <phoneticPr fontId="1"/>
  </si>
  <si>
    <r>
      <t xml:space="preserve">入居者募集手数料
</t>
    </r>
    <r>
      <rPr>
        <sz val="6"/>
        <color theme="1"/>
        <rFont val="ＭＳ Ｐゴシック"/>
        <family val="3"/>
        <charset val="128"/>
      </rPr>
      <t>更新契約手数料 ※3</t>
    </r>
    <rPh sb="0" eb="3">
      <t>ニュウキョシャ</t>
    </rPh>
    <rPh sb="3" eb="5">
      <t>ボシュウ</t>
    </rPh>
    <rPh sb="5" eb="8">
      <t>テスウリョウ</t>
    </rPh>
    <rPh sb="9" eb="11">
      <t>コウシン</t>
    </rPh>
    <rPh sb="11" eb="13">
      <t>ケイヤク</t>
    </rPh>
    <rPh sb="13" eb="16">
      <t>テスウリョウ</t>
    </rPh>
    <phoneticPr fontId="1"/>
  </si>
  <si>
    <r>
      <t>支払い利子の
年間合計額</t>
    </r>
    <r>
      <rPr>
        <sz val="6"/>
        <color theme="1"/>
        <rFont val="ＭＳ Ｐゴシック"/>
        <family val="3"/>
        <charset val="128"/>
      </rPr>
      <t xml:space="preserve"> ※5</t>
    </r>
    <rPh sb="0" eb="2">
      <t>シハラ</t>
    </rPh>
    <rPh sb="3" eb="5">
      <t>リシ</t>
    </rPh>
    <rPh sb="7" eb="9">
      <t>ネンカン</t>
    </rPh>
    <rPh sb="9" eb="11">
      <t>ゴウケイ</t>
    </rPh>
    <rPh sb="11" eb="12">
      <t>ガク</t>
    </rPh>
    <phoneticPr fontId="1"/>
  </si>
  <si>
    <r>
      <t xml:space="preserve">売買価格 </t>
    </r>
    <r>
      <rPr>
        <sz val="6"/>
        <color theme="1"/>
        <rFont val="ＭＳ Ｐゴシック"/>
        <family val="3"/>
        <charset val="128"/>
      </rPr>
      <t>※6</t>
    </r>
    <rPh sb="0" eb="2">
      <t>バイバイ</t>
    </rPh>
    <rPh sb="2" eb="4">
      <t>カカク</t>
    </rPh>
    <phoneticPr fontId="1"/>
  </si>
  <si>
    <r>
      <t xml:space="preserve">消費税額 </t>
    </r>
    <r>
      <rPr>
        <sz val="6"/>
        <color theme="1"/>
        <rFont val="ＭＳ Ｐゴシック"/>
        <family val="3"/>
        <charset val="128"/>
      </rPr>
      <t>※6</t>
    </r>
    <rPh sb="0" eb="2">
      <t>ショウヒ</t>
    </rPh>
    <rPh sb="2" eb="3">
      <t>ゼイ</t>
    </rPh>
    <rPh sb="3" eb="4">
      <t>ガク</t>
    </rPh>
    <phoneticPr fontId="1"/>
  </si>
  <si>
    <r>
      <t xml:space="preserve">消費税の税率
</t>
    </r>
    <r>
      <rPr>
        <sz val="5"/>
        <color theme="1"/>
        <rFont val="ＭＳ Ｐゴシック"/>
        <family val="3"/>
        <charset val="128"/>
      </rPr>
      <t>購入年月から自動入力</t>
    </r>
    <rPh sb="0" eb="3">
      <t>ショウヒゼイ</t>
    </rPh>
    <rPh sb="4" eb="6">
      <t>ゼイリツ</t>
    </rPh>
    <rPh sb="7" eb="9">
      <t>コウニュウ</t>
    </rPh>
    <rPh sb="9" eb="11">
      <t>ネンゲツ</t>
    </rPh>
    <rPh sb="13" eb="15">
      <t>ジドウ</t>
    </rPh>
    <rPh sb="15" eb="17">
      <t>ニュウリョク</t>
    </rPh>
    <phoneticPr fontId="1"/>
  </si>
  <si>
    <t>賃貸管理種別</t>
    <rPh sb="0" eb="2">
      <t>チンタイ</t>
    </rPh>
    <rPh sb="2" eb="4">
      <t>カンリ</t>
    </rPh>
    <rPh sb="4" eb="6">
      <t>シュベツ</t>
    </rPh>
    <phoneticPr fontId="1"/>
  </si>
  <si>
    <r>
      <t>円</t>
    </r>
    <r>
      <rPr>
        <b/>
        <sz val="6"/>
        <color theme="1" tint="0.499984740745262"/>
        <rFont val="游ゴシック"/>
        <family val="3"/>
        <charset val="128"/>
        <scheme val="minor"/>
      </rPr>
      <t>(A)</t>
    </r>
    <rPh sb="0" eb="1">
      <t>エン</t>
    </rPh>
    <phoneticPr fontId="1"/>
  </si>
  <si>
    <t>山田　太郎</t>
    <rPh sb="0" eb="2">
      <t>ヤマダ</t>
    </rPh>
    <rPh sb="3" eb="5">
      <t>タロウ</t>
    </rPh>
    <phoneticPr fontId="1"/>
  </si>
  <si>
    <t>東日本銀行</t>
    <rPh sb="0" eb="3">
      <t>ヒガシニホン</t>
    </rPh>
    <rPh sb="3" eb="5">
      <t>ギンコウ</t>
    </rPh>
    <phoneticPr fontId="1"/>
  </si>
  <si>
    <t>佐藤　花子</t>
    <rPh sb="0" eb="2">
      <t>サトウ</t>
    </rPh>
    <rPh sb="3" eb="5">
      <t>ハナコ</t>
    </rPh>
    <phoneticPr fontId="1"/>
  </si>
  <si>
    <t>参考　太郎</t>
    <rPh sb="0" eb="2">
      <t>サンコウ</t>
    </rPh>
    <rPh sb="3" eb="5">
      <t>タロウ</t>
    </rPh>
    <phoneticPr fontId="1"/>
  </si>
  <si>
    <r>
      <t>固定資産税</t>
    </r>
    <r>
      <rPr>
        <vertAlign val="subscript"/>
        <sz val="9"/>
        <color theme="1"/>
        <rFont val="游ゴシック"/>
        <family val="3"/>
        <charset val="128"/>
        <scheme val="minor"/>
      </rPr>
      <t>※7</t>
    </r>
    <rPh sb="0" eb="2">
      <t>コテイ</t>
    </rPh>
    <rPh sb="2" eb="5">
      <t>シサンゼイ</t>
    </rPh>
    <phoneticPr fontId="1"/>
  </si>
  <si>
    <r>
      <t>不動産取得税</t>
    </r>
    <r>
      <rPr>
        <vertAlign val="subscript"/>
        <sz val="9"/>
        <color theme="1"/>
        <rFont val="游ゴシック"/>
        <family val="3"/>
        <charset val="128"/>
        <scheme val="minor"/>
      </rPr>
      <t>※8</t>
    </r>
    <rPh sb="0" eb="3">
      <t>フドウサン</t>
    </rPh>
    <rPh sb="3" eb="5">
      <t>シュトク</t>
    </rPh>
    <rPh sb="5" eb="6">
      <t>ゼイ</t>
    </rPh>
    <phoneticPr fontId="1"/>
  </si>
  <si>
    <t>(A)合計：
諸費用保守管理費等</t>
    <rPh sb="7" eb="10">
      <t>ショヒヨウ</t>
    </rPh>
    <rPh sb="10" eb="15">
      <t>ホシュカンリヒ</t>
    </rPh>
    <rPh sb="15" eb="16">
      <t>トウ</t>
    </rPh>
    <phoneticPr fontId="1"/>
  </si>
  <si>
    <t>※7　不動産の所在地の市区町村毎にまとめて請求されますので、同一市区町村の物件は代表で</t>
    <rPh sb="3" eb="6">
      <t>フドウサン</t>
    </rPh>
    <rPh sb="7" eb="9">
      <t>ショザイ</t>
    </rPh>
    <rPh sb="9" eb="10">
      <t>チ</t>
    </rPh>
    <rPh sb="11" eb="15">
      <t>シクチョウソン</t>
    </rPh>
    <rPh sb="15" eb="16">
      <t>ゴト</t>
    </rPh>
    <rPh sb="21" eb="23">
      <t>セイキュウ</t>
    </rPh>
    <rPh sb="30" eb="32">
      <t>ドウイツ</t>
    </rPh>
    <rPh sb="32" eb="36">
      <t>シクチョウソン</t>
    </rPh>
    <rPh sb="37" eb="39">
      <t>ブッケン</t>
    </rPh>
    <rPh sb="40" eb="42">
      <t>ダイヒョウ</t>
    </rPh>
    <phoneticPr fontId="1"/>
  </si>
  <si>
    <t>　　１件のみ記入してください。投資用物件と一括で請求されたご自宅分は除いてください。</t>
    <rPh sb="15" eb="17">
      <t>トウシ</t>
    </rPh>
    <rPh sb="17" eb="18">
      <t>ヨウ</t>
    </rPh>
    <rPh sb="18" eb="20">
      <t>ブッケン</t>
    </rPh>
    <rPh sb="21" eb="23">
      <t>イッカツ</t>
    </rPh>
    <rPh sb="24" eb="26">
      <t>セイキュウ</t>
    </rPh>
    <rPh sb="30" eb="32">
      <t>ジタク</t>
    </rPh>
    <rPh sb="32" eb="33">
      <t>ブン</t>
    </rPh>
    <rPh sb="34" eb="35">
      <t>ノゾ</t>
    </rPh>
    <phoneticPr fontId="1"/>
  </si>
  <si>
    <t>入力漏れがある場合は、確定申告書の作成が出来ませんのでお手数ですが必ず事前に作成いただきますようお願い申し上げます。
ご不明な箇所がありましたら担当者または確定申告係までお問い合わせください。</t>
    <rPh sb="0" eb="2">
      <t>ニュウリョク</t>
    </rPh>
    <rPh sb="35" eb="37">
      <t>ジゼン</t>
    </rPh>
    <rPh sb="38" eb="40">
      <t>サクセイ</t>
    </rPh>
    <phoneticPr fontId="1"/>
  </si>
  <si>
    <t>租税公課（合計）</t>
    <rPh sb="0" eb="4">
      <t>ソゼイコウカ</t>
    </rPh>
    <rPh sb="5" eb="7">
      <t>ゴウケイ</t>
    </rPh>
    <phoneticPr fontId="1"/>
  </si>
  <si>
    <t>リンク：医療費集計フォーム（国税庁HP）</t>
    <rPh sb="4" eb="7">
      <t>イリョウヒ</t>
    </rPh>
    <rPh sb="7" eb="9">
      <t>シュウケイ</t>
    </rPh>
    <rPh sb="14" eb="17">
      <t>コクゼイチョウ</t>
    </rPh>
    <phoneticPr fontId="1"/>
  </si>
  <si>
    <t>修繕費　※4
原状回復工事費</t>
    <rPh sb="0" eb="3">
      <t>シュウゼンヒ</t>
    </rPh>
    <phoneticPr fontId="1"/>
  </si>
  <si>
    <t>※管理費修繕積立金、諸費用、支払手数料の合計です。</t>
    <rPh sb="1" eb="4">
      <t>カンリヒ</t>
    </rPh>
    <rPh sb="4" eb="9">
      <t>シュウゼンツミタテキン</t>
    </rPh>
    <rPh sb="10" eb="13">
      <t>ショヒヨウ</t>
    </rPh>
    <rPh sb="14" eb="16">
      <t>シハライ</t>
    </rPh>
    <rPh sb="16" eb="19">
      <t>テスウリョウ</t>
    </rPh>
    <rPh sb="20" eb="22">
      <t>ゴウケイ</t>
    </rPh>
    <phoneticPr fontId="1"/>
  </si>
  <si>
    <r>
      <t xml:space="preserve">年間賃料
</t>
    </r>
    <r>
      <rPr>
        <sz val="6"/>
        <color theme="1"/>
        <rFont val="ＭＳ Ｐゴシック"/>
        <family val="3"/>
        <charset val="128"/>
      </rPr>
      <t>※2</t>
    </r>
    <rPh sb="0" eb="2">
      <t>ネンカン</t>
    </rPh>
    <rPh sb="2" eb="4">
      <t>チンリョウ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</si>
</sst>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円&quot;"/>
    <numFmt numFmtId="177" formatCode="0&quot;年&quot;&quot;分&quot;&quot;申&quot;&quot;告&quot;"/>
    <numFmt numFmtId="178" formatCode="[$]ggge&quot;年分&quot;" x16r2:formatCode16="[$-ja-JP-x-gannen]ggge&quot;年分&quot;"/>
    <numFmt numFmtId="179" formatCode="#,###"/>
  </numFmts>
  <fonts count="41" x14ac:knownFonts="1">
    <font>
      <sz val="11"/>
      <color theme="1"/>
      <name val="游ゴシック"/>
      <family val="2"/>
      <charset val="128"/>
      <scheme val="minor"/>
    </font>
    <font>
      <sz val="6"/>
      <name val="游ゴシック"/>
      <family val="2"/>
      <charset val="128"/>
      <scheme val="minor"/>
    </font>
    <font>
      <u/>
      <sz val="11"/>
      <color theme="1"/>
      <name val="游ゴシック"/>
      <family val="3"/>
      <charset val="128"/>
      <scheme val="minor"/>
    </font>
    <font>
      <sz val="9"/>
      <color theme="1"/>
      <name val="游ゴシック"/>
      <family val="2"/>
      <charset val="128"/>
      <scheme val="minor"/>
    </font>
    <font>
      <sz val="8"/>
      <color theme="1"/>
      <name val="游ゴシック"/>
      <family val="2"/>
      <charset val="128"/>
      <scheme val="minor"/>
    </font>
    <font>
      <sz val="6"/>
      <color theme="1"/>
      <name val="游ゴシック"/>
      <family val="2"/>
      <charset val="128"/>
      <scheme val="minor"/>
    </font>
    <font>
      <sz val="8"/>
      <color theme="1"/>
      <name val="游ゴシック"/>
      <family val="3"/>
      <charset val="128"/>
      <scheme val="minor"/>
    </font>
    <font>
      <sz val="6"/>
      <color theme="1"/>
      <name val="游ゴシック"/>
      <family val="3"/>
      <charset val="128"/>
      <scheme val="minor"/>
    </font>
    <font>
      <sz val="9"/>
      <color theme="1"/>
      <name val="游ゴシック"/>
      <family val="3"/>
      <charset val="128"/>
      <scheme val="minor"/>
    </font>
    <font>
      <sz val="11"/>
      <color theme="1"/>
      <name val="游ゴシック"/>
      <family val="3"/>
      <charset val="128"/>
      <scheme val="minor"/>
    </font>
    <font>
      <sz val="11"/>
      <color theme="0" tint="-0.34998626667073579"/>
      <name val="HGS創英角ｺﾞｼｯｸUB"/>
      <family val="3"/>
      <charset val="128"/>
    </font>
    <font>
      <sz val="11"/>
      <color theme="1"/>
      <name val="游ゴシック"/>
      <family val="2"/>
      <charset val="128"/>
      <scheme val="minor"/>
    </font>
    <font>
      <sz val="7"/>
      <color theme="1"/>
      <name val="游ゴシック"/>
      <family val="2"/>
      <charset val="128"/>
      <scheme val="minor"/>
    </font>
    <font>
      <sz val="7"/>
      <color theme="1"/>
      <name val="游ゴシック"/>
      <family val="3"/>
      <charset val="128"/>
      <scheme val="minor"/>
    </font>
    <font>
      <sz val="9"/>
      <color rgb="FF000000"/>
      <name val="Meiryo UI"/>
      <family val="3"/>
      <charset val="128"/>
    </font>
    <font>
      <sz val="5"/>
      <color theme="1"/>
      <name val="游ゴシック"/>
      <family val="3"/>
      <charset val="128"/>
      <scheme val="minor"/>
    </font>
    <font>
      <b/>
      <sz val="9"/>
      <color theme="1"/>
      <name val="游ゴシック"/>
      <family val="3"/>
      <charset val="128"/>
      <scheme val="minor"/>
    </font>
    <font>
      <b/>
      <sz val="11"/>
      <color theme="1"/>
      <name val="游ゴシック"/>
      <family val="3"/>
      <charset val="128"/>
      <scheme val="minor"/>
    </font>
    <font>
      <b/>
      <sz val="18"/>
      <name val="ＭＳ Ｐゴシック"/>
      <family val="3"/>
      <charset val="128"/>
    </font>
    <font>
      <sz val="6"/>
      <name val="ＭＳ Ｐゴシック"/>
      <family val="3"/>
      <charset val="128"/>
    </font>
    <font>
      <sz val="18"/>
      <name val="ＭＳ Ｐゴシック"/>
      <family val="3"/>
      <charset val="128"/>
    </font>
    <font>
      <b/>
      <sz val="12"/>
      <name val="ＭＳ Ｐゴシック"/>
      <family val="3"/>
      <charset val="128"/>
    </font>
    <font>
      <sz val="11"/>
      <name val="ＭＳ ゴシック"/>
      <family val="3"/>
      <charset val="128"/>
    </font>
    <font>
      <sz val="12"/>
      <name val="ＭＳ Ｐゴシック"/>
      <family val="3"/>
      <charset val="128"/>
    </font>
    <font>
      <sz val="14"/>
      <name val="ＭＳ Ｐゴシック"/>
      <family val="3"/>
      <charset val="128"/>
    </font>
    <font>
      <b/>
      <sz val="14"/>
      <name val="ＭＳ ゴシック"/>
      <family val="3"/>
      <charset val="128"/>
    </font>
    <font>
      <b/>
      <sz val="14"/>
      <name val="ＭＳ Ｐゴシック"/>
      <family val="3"/>
      <charset val="128"/>
    </font>
    <font>
      <u/>
      <sz val="9"/>
      <color theme="1"/>
      <name val="游ゴシック"/>
      <family val="3"/>
      <charset val="128"/>
      <scheme val="minor"/>
    </font>
    <font>
      <sz val="9"/>
      <color indexed="81"/>
      <name val="游ゴシック"/>
      <family val="3"/>
      <charset val="128"/>
      <scheme val="minor"/>
    </font>
    <font>
      <b/>
      <sz val="9"/>
      <color indexed="81"/>
      <name val="游ゴシック"/>
      <family val="3"/>
      <charset val="128"/>
      <scheme val="minor"/>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7"/>
      <color theme="1"/>
      <name val="ＭＳ Ｐゴシック"/>
      <family val="3"/>
      <charset val="128"/>
    </font>
    <font>
      <sz val="5"/>
      <color theme="1"/>
      <name val="ＭＳ Ｐゴシック"/>
      <family val="3"/>
      <charset val="128"/>
    </font>
    <font>
      <b/>
      <sz val="9"/>
      <color theme="1" tint="0.499984740745262"/>
      <name val="游ゴシック"/>
      <family val="3"/>
      <charset val="128"/>
      <scheme val="minor"/>
    </font>
    <font>
      <b/>
      <sz val="6"/>
      <color theme="1" tint="0.499984740745262"/>
      <name val="游ゴシック"/>
      <family val="3"/>
      <charset val="128"/>
      <scheme val="minor"/>
    </font>
    <font>
      <vertAlign val="subscript"/>
      <sz val="9"/>
      <color theme="1"/>
      <name val="游ゴシック"/>
      <family val="3"/>
      <charset val="128"/>
      <scheme val="minor"/>
    </font>
    <font>
      <u/>
      <sz val="11"/>
      <color theme="10"/>
      <name val="游ゴシック"/>
      <family val="2"/>
      <charset val="128"/>
      <scheme val="minor"/>
    </font>
    <font>
      <b/>
      <sz val="8"/>
      <color theme="1"/>
      <name val="ＭＳ Ｐゴシック"/>
      <family val="3"/>
      <charset val="128"/>
    </font>
    <font>
      <u/>
      <sz val="9"/>
      <color rgb="FF3333FF"/>
      <name val="游ゴシック"/>
      <family val="2"/>
      <charset val="128"/>
      <scheme val="minor"/>
    </font>
  </fonts>
  <fills count="13">
    <fill>
      <patternFill patternType="none"/>
    </fill>
    <fill>
      <patternFill patternType="gray125"/>
    </fill>
    <fill>
      <patternFill patternType="solid">
        <fgColor rgb="FFFFFFCC"/>
        <bgColor indexed="64"/>
      </patternFill>
    </fill>
    <fill>
      <patternFill patternType="solid">
        <fgColor rgb="FFCCECFF"/>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CCFF99"/>
        <bgColor indexed="64"/>
      </patternFill>
    </fill>
    <fill>
      <patternFill patternType="solid">
        <fgColor rgb="FF00B0F0"/>
        <bgColor indexed="64"/>
      </patternFill>
    </fill>
    <fill>
      <patternFill patternType="solid">
        <fgColor rgb="FFFFCCFF"/>
        <bgColor indexed="64"/>
      </patternFill>
    </fill>
    <fill>
      <patternFill patternType="solid">
        <fgColor theme="0" tint="-0.14999847407452621"/>
        <bgColor indexed="64"/>
      </patternFill>
    </fill>
  </fills>
  <borders count="71">
    <border>
      <left/>
      <right/>
      <top/>
      <bottom/>
      <diagonal/>
    </border>
    <border>
      <left style="thin">
        <color auto="1"/>
      </left>
      <right style="thin">
        <color auto="1"/>
      </right>
      <top style="thin">
        <color auto="1"/>
      </top>
      <bottom style="thin">
        <color auto="1"/>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tted">
        <color theme="0" tint="-0.24994659260841701"/>
      </left>
      <right style="thin">
        <color auto="1"/>
      </right>
      <top style="thin">
        <color auto="1"/>
      </top>
      <bottom style="thin">
        <color auto="1"/>
      </bottom>
      <diagonal/>
    </border>
    <border>
      <left style="thin">
        <color auto="1"/>
      </left>
      <right style="dotted">
        <color theme="0" tint="-0.24994659260841701"/>
      </right>
      <top style="thin">
        <color auto="1"/>
      </top>
      <bottom style="thin">
        <color auto="1"/>
      </bottom>
      <diagonal/>
    </border>
    <border>
      <left style="dotted">
        <color theme="0" tint="-0.24994659260841701"/>
      </left>
      <right style="dotted">
        <color theme="0" tint="-0.24994659260841701"/>
      </right>
      <top style="thin">
        <color auto="1"/>
      </top>
      <bottom style="thin">
        <color auto="1"/>
      </bottom>
      <diagonal/>
    </border>
    <border>
      <left style="thin">
        <color theme="0" tint="-0.499984740745262"/>
      </left>
      <right style="dotted">
        <color theme="0" tint="-0.499984740745262"/>
      </right>
      <top style="thin">
        <color theme="0" tint="-0.499984740745262"/>
      </top>
      <bottom style="thin">
        <color theme="0" tint="-0.499984740745262"/>
      </bottom>
      <diagonal/>
    </border>
    <border>
      <left style="dotted">
        <color theme="0" tint="-0.499984740745262"/>
      </left>
      <right style="dotted">
        <color theme="0" tint="-0.499984740745262"/>
      </right>
      <top style="thin">
        <color theme="0" tint="-0.499984740745262"/>
      </top>
      <bottom style="thin">
        <color theme="0" tint="-0.499984740745262"/>
      </bottom>
      <diagonal/>
    </border>
    <border>
      <left style="dotted">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dotted">
        <color theme="0" tint="-0.499984740745262"/>
      </right>
      <top style="thin">
        <color theme="0" tint="-0.499984740745262"/>
      </top>
      <bottom style="dotted">
        <color theme="0" tint="-0.499984740745262"/>
      </bottom>
      <diagonal/>
    </border>
    <border>
      <left style="dotted">
        <color theme="0" tint="-0.499984740745262"/>
      </left>
      <right style="dotted">
        <color theme="0" tint="-0.499984740745262"/>
      </right>
      <top style="thin">
        <color theme="0" tint="-0.499984740745262"/>
      </top>
      <bottom style="dotted">
        <color theme="0" tint="-0.499984740745262"/>
      </bottom>
      <diagonal/>
    </border>
    <border>
      <left style="dotted">
        <color theme="0" tint="-0.499984740745262"/>
      </left>
      <right style="thin">
        <color theme="0" tint="-0.499984740745262"/>
      </right>
      <top style="thin">
        <color theme="0" tint="-0.499984740745262"/>
      </top>
      <bottom style="dotted">
        <color theme="0" tint="-0.499984740745262"/>
      </bottom>
      <diagonal/>
    </border>
    <border>
      <left style="thin">
        <color theme="0" tint="-0.499984740745262"/>
      </left>
      <right style="dotted">
        <color theme="0" tint="-0.499984740745262"/>
      </right>
      <top style="dotted">
        <color theme="0" tint="-0.499984740745262"/>
      </top>
      <bottom style="thin">
        <color theme="0" tint="-0.499984740745262"/>
      </bottom>
      <diagonal/>
    </border>
    <border>
      <left style="dotted">
        <color theme="0" tint="-0.499984740745262"/>
      </left>
      <right style="dotted">
        <color theme="0" tint="-0.499984740745262"/>
      </right>
      <top style="dotted">
        <color theme="0" tint="-0.499984740745262"/>
      </top>
      <bottom style="thin">
        <color theme="0" tint="-0.499984740745262"/>
      </bottom>
      <diagonal/>
    </border>
    <border>
      <left style="dotted">
        <color theme="0" tint="-0.499984740745262"/>
      </left>
      <right style="thin">
        <color theme="0" tint="-0.499984740745262"/>
      </right>
      <top style="dotted">
        <color theme="0" tint="-0.499984740745262"/>
      </top>
      <bottom style="thin">
        <color theme="0" tint="-0.499984740745262"/>
      </bottom>
      <diagonal/>
    </border>
    <border>
      <left style="dotted">
        <color theme="0" tint="-0.24994659260841701"/>
      </left>
      <right/>
      <top style="thin">
        <color auto="1"/>
      </top>
      <bottom style="thin">
        <color auto="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top style="thin">
        <color auto="1"/>
      </top>
      <bottom/>
      <diagonal/>
    </border>
    <border>
      <left style="thin">
        <color theme="0" tint="-0.499984740745262"/>
      </left>
      <right style="dotted">
        <color theme="0" tint="-0.499984740745262"/>
      </right>
      <top style="thin">
        <color theme="0" tint="-0.499984740745262"/>
      </top>
      <bottom/>
      <diagonal/>
    </border>
    <border>
      <left style="thin">
        <color theme="0" tint="-0.499984740745262"/>
      </left>
      <right style="dotted">
        <color theme="0" tint="-0.499984740745262"/>
      </right>
      <top/>
      <bottom style="thin">
        <color theme="0" tint="-0.499984740745262"/>
      </bottom>
      <diagonal/>
    </border>
    <border>
      <left style="dotted">
        <color theme="0" tint="-0.499984740745262"/>
      </left>
      <right/>
      <top style="dotted">
        <color theme="0" tint="-0.499984740745262"/>
      </top>
      <bottom style="thin">
        <color theme="0" tint="-0.499984740745262"/>
      </bottom>
      <diagonal/>
    </border>
    <border>
      <left/>
      <right style="thin">
        <color theme="0" tint="-0.499984740745262"/>
      </right>
      <top style="dotted">
        <color theme="0" tint="-0.499984740745262"/>
      </top>
      <bottom style="thin">
        <color theme="0" tint="-0.499984740745262"/>
      </bottom>
      <diagonal/>
    </border>
    <border>
      <left/>
      <right style="dotted">
        <color theme="0" tint="-0.499984740745262"/>
      </right>
      <top style="dotted">
        <color theme="0" tint="-0.499984740745262"/>
      </top>
      <bottom style="thin">
        <color theme="0" tint="-0.499984740745262"/>
      </bottom>
      <diagonal/>
    </border>
    <border>
      <left/>
      <right style="dotted">
        <color theme="0" tint="-0.499984740745262"/>
      </right>
      <top style="thin">
        <color theme="0" tint="-0.499984740745262"/>
      </top>
      <bottom/>
      <diagonal/>
    </border>
    <border>
      <left/>
      <right style="dotted">
        <color theme="0" tint="-0.499984740745262"/>
      </right>
      <top/>
      <bottom style="thin">
        <color theme="0" tint="-0.499984740745262"/>
      </bottom>
      <diagonal/>
    </border>
    <border>
      <left/>
      <right/>
      <top/>
      <bottom style="thin">
        <color indexed="64"/>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style="mediumDashed">
        <color indexed="64"/>
      </left>
      <right style="mediumDashed">
        <color indexed="64"/>
      </right>
      <top style="mediumDashed">
        <color indexed="64"/>
      </top>
      <bottom style="mediumDashed">
        <color indexed="64"/>
      </bottom>
      <diagonal/>
    </border>
    <border>
      <left style="thick">
        <color indexed="64"/>
      </left>
      <right style="thick">
        <color indexed="64"/>
      </right>
      <top style="thick">
        <color indexed="64"/>
      </top>
      <bottom style="thick">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dotted">
        <color theme="0" tint="-0.24994659260841701"/>
      </right>
      <top style="thin">
        <color auto="1"/>
      </top>
      <bottom style="thin">
        <color auto="1"/>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ck">
        <color theme="1"/>
      </left>
      <right/>
      <top style="thick">
        <color theme="1"/>
      </top>
      <bottom/>
      <diagonal/>
    </border>
    <border>
      <left/>
      <right style="thick">
        <color theme="1"/>
      </right>
      <top style="thick">
        <color theme="1"/>
      </top>
      <bottom/>
      <diagonal/>
    </border>
    <border>
      <left style="thick">
        <color theme="1"/>
      </left>
      <right/>
      <top/>
      <bottom style="thick">
        <color theme="1"/>
      </bottom>
      <diagonal/>
    </border>
    <border>
      <left/>
      <right style="thick">
        <color theme="1"/>
      </right>
      <top/>
      <bottom style="thick">
        <color theme="1"/>
      </bottom>
      <diagonal/>
    </border>
    <border>
      <left/>
      <right style="thick">
        <color theme="1"/>
      </right>
      <top/>
      <bottom/>
      <diagonal/>
    </border>
    <border>
      <left style="thin">
        <color theme="0" tint="-0.499984740745262"/>
      </left>
      <right/>
      <top style="thin">
        <color theme="0" tint="-0.499984740745262"/>
      </top>
      <bottom style="dotted">
        <color theme="0" tint="-0.499984740745262"/>
      </bottom>
      <diagonal/>
    </border>
    <border>
      <left/>
      <right/>
      <top style="thin">
        <color theme="0" tint="-0.499984740745262"/>
      </top>
      <bottom style="dotted">
        <color theme="0" tint="-0.499984740745262"/>
      </bottom>
      <diagonal/>
    </border>
    <border>
      <left/>
      <right style="thin">
        <color theme="0" tint="-0.499984740745262"/>
      </right>
      <top style="thin">
        <color theme="0" tint="-0.499984740745262"/>
      </top>
      <bottom style="dotted">
        <color theme="0" tint="-0.499984740745262"/>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4">
    <xf numFmtId="0" fontId="0" fillId="0" borderId="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38" fillId="0" borderId="0" applyNumberFormat="0" applyFill="0" applyBorder="0" applyAlignment="0" applyProtection="0">
      <alignment vertical="center"/>
    </xf>
  </cellStyleXfs>
  <cellXfs count="263">
    <xf numFmtId="0" fontId="0" fillId="0" borderId="0" xfId="0">
      <alignment vertical="center"/>
    </xf>
    <xf numFmtId="0" fontId="3" fillId="0" borderId="0" xfId="0" applyFont="1">
      <alignment vertical="center"/>
    </xf>
    <xf numFmtId="0" fontId="2" fillId="0" borderId="0" xfId="0" applyFont="1">
      <alignment vertical="center"/>
    </xf>
    <xf numFmtId="0" fontId="3" fillId="0" borderId="0" xfId="0" applyFont="1" applyAlignment="1">
      <alignment horizontal="left" vertical="center"/>
    </xf>
    <xf numFmtId="0" fontId="0" fillId="0" borderId="0" xfId="0" applyAlignment="1">
      <alignment horizontal="left" vertical="center"/>
    </xf>
    <xf numFmtId="9" fontId="0" fillId="0" borderId="0" xfId="0" applyNumberForma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0" fillId="0" borderId="0" xfId="0" quotePrefix="1">
      <alignment vertical="center"/>
    </xf>
    <xf numFmtId="0" fontId="3" fillId="5" borderId="0" xfId="0" applyFont="1" applyFill="1" applyAlignment="1">
      <alignment horizontal="center" vertical="center"/>
    </xf>
    <xf numFmtId="0" fontId="3" fillId="5" borderId="0" xfId="0" applyFont="1" applyFill="1" applyAlignment="1">
      <alignment horizontal="left" vertical="center"/>
    </xf>
    <xf numFmtId="0" fontId="3" fillId="0" borderId="0" xfId="0" applyFont="1" applyAlignment="1">
      <alignment horizontal="center" vertical="center" shrinkToFit="1"/>
    </xf>
    <xf numFmtId="9" fontId="3" fillId="0" borderId="0" xfId="2" applyFont="1" applyFill="1" applyBorder="1" applyAlignment="1">
      <alignment vertical="center" shrinkToFit="1"/>
    </xf>
    <xf numFmtId="0" fontId="20" fillId="0" borderId="0" xfId="0" applyFont="1">
      <alignment vertical="center"/>
    </xf>
    <xf numFmtId="0" fontId="20" fillId="0" borderId="40" xfId="0" applyFont="1" applyBorder="1">
      <alignment vertical="center"/>
    </xf>
    <xf numFmtId="0" fontId="21" fillId="0" borderId="41" xfId="0" applyFont="1" applyBorder="1">
      <alignment vertical="center"/>
    </xf>
    <xf numFmtId="0" fontId="0" fillId="0" borderId="41" xfId="0" applyBorder="1">
      <alignment vertical="center"/>
    </xf>
    <xf numFmtId="0" fontId="0" fillId="0" borderId="42" xfId="0" applyBorder="1">
      <alignment vertical="center"/>
    </xf>
    <xf numFmtId="0" fontId="22" fillId="0" borderId="43" xfId="0" applyFont="1" applyBorder="1" applyAlignment="1">
      <alignment horizontal="center" vertical="center"/>
    </xf>
    <xf numFmtId="0" fontId="22" fillId="0" borderId="0" xfId="0" applyFont="1" applyAlignment="1">
      <alignment horizontal="center" vertical="center"/>
    </xf>
    <xf numFmtId="0" fontId="22" fillId="0" borderId="44" xfId="0" applyFont="1" applyBorder="1" applyAlignment="1">
      <alignment horizontal="center" vertical="center"/>
    </xf>
    <xf numFmtId="0" fontId="0" fillId="0" borderId="43" xfId="0" applyBorder="1" applyAlignment="1">
      <alignment horizontal="center" vertical="center"/>
    </xf>
    <xf numFmtId="0" fontId="23" fillId="0" borderId="1" xfId="0" applyFont="1" applyBorder="1" applyAlignment="1">
      <alignment horizontal="center" vertical="center"/>
    </xf>
    <xf numFmtId="0" fontId="23" fillId="0" borderId="0" xfId="0" applyFont="1" applyAlignment="1">
      <alignment horizontal="center" vertical="center"/>
    </xf>
    <xf numFmtId="38" fontId="23" fillId="0" borderId="1" xfId="1" applyFont="1" applyFill="1" applyBorder="1" applyAlignment="1">
      <alignment horizontal="center" vertical="center"/>
    </xf>
    <xf numFmtId="38" fontId="23" fillId="0" borderId="0" xfId="1" applyFont="1" applyFill="1" applyBorder="1" applyAlignment="1">
      <alignment horizontal="center" vertical="center"/>
    </xf>
    <xf numFmtId="9" fontId="23" fillId="0" borderId="1" xfId="2" applyFont="1" applyFill="1" applyBorder="1" applyAlignment="1">
      <alignment horizontal="center" vertical="center"/>
    </xf>
    <xf numFmtId="0" fontId="23" fillId="0" borderId="44" xfId="0" applyFont="1" applyBorder="1" applyAlignment="1">
      <alignment horizontal="center" vertical="center"/>
    </xf>
    <xf numFmtId="38" fontId="23" fillId="0" borderId="45" xfId="1" applyFont="1" applyFill="1" applyBorder="1" applyAlignment="1">
      <alignment horizontal="center" vertical="center"/>
    </xf>
    <xf numFmtId="0" fontId="24" fillId="0" borderId="43" xfId="0" applyFont="1" applyBorder="1" applyAlignment="1">
      <alignment horizontal="center" vertical="center"/>
    </xf>
    <xf numFmtId="38" fontId="23" fillId="0" borderId="0" xfId="1" applyFont="1" applyFill="1" applyBorder="1" applyAlignment="1">
      <alignment horizontal="right" vertical="center"/>
    </xf>
    <xf numFmtId="38" fontId="23" fillId="0" borderId="46" xfId="1" applyFont="1" applyFill="1" applyBorder="1" applyAlignment="1">
      <alignment horizontal="center" vertical="center"/>
    </xf>
    <xf numFmtId="9" fontId="23" fillId="0" borderId="0" xfId="2" applyFont="1" applyFill="1" applyBorder="1" applyAlignment="1">
      <alignment horizontal="center" vertical="center"/>
    </xf>
    <xf numFmtId="0" fontId="24" fillId="0" borderId="47" xfId="0" applyFont="1" applyBorder="1" applyAlignment="1">
      <alignment horizontal="center" vertical="center"/>
    </xf>
    <xf numFmtId="0" fontId="23" fillId="0" borderId="48" xfId="0" applyFont="1" applyBorder="1" applyAlignment="1">
      <alignment horizontal="center" vertical="center"/>
    </xf>
    <xf numFmtId="38" fontId="23" fillId="0" borderId="48" xfId="1" applyFont="1" applyFill="1" applyBorder="1" applyAlignment="1">
      <alignment horizontal="right" vertical="center"/>
    </xf>
    <xf numFmtId="38" fontId="23" fillId="0" borderId="48" xfId="1" applyFont="1" applyFill="1" applyBorder="1" applyAlignment="1">
      <alignment horizontal="center" vertical="center"/>
    </xf>
    <xf numFmtId="9" fontId="23" fillId="0" borderId="48" xfId="2" applyFont="1" applyFill="1" applyBorder="1" applyAlignment="1">
      <alignment horizontal="center" vertical="center"/>
    </xf>
    <xf numFmtId="0" fontId="23" fillId="0" borderId="49" xfId="0" applyFont="1" applyBorder="1" applyAlignment="1">
      <alignment horizontal="center" vertical="center"/>
    </xf>
    <xf numFmtId="0" fontId="24" fillId="0" borderId="0" xfId="0" applyFont="1">
      <alignment vertical="center"/>
    </xf>
    <xf numFmtId="0" fontId="25" fillId="0" borderId="0" xfId="0" applyFont="1" applyAlignment="1">
      <alignment horizontal="center" vertical="center"/>
    </xf>
    <xf numFmtId="0" fontId="24" fillId="6" borderId="0" xfId="0" applyFont="1" applyFill="1">
      <alignment vertical="center"/>
    </xf>
    <xf numFmtId="0" fontId="0" fillId="6" borderId="0" xfId="0" applyFill="1">
      <alignment vertical="center"/>
    </xf>
    <xf numFmtId="49" fontId="24" fillId="6" borderId="0" xfId="0" applyNumberFormat="1" applyFont="1" applyFill="1" applyAlignment="1">
      <alignment horizontal="center" vertical="center"/>
    </xf>
    <xf numFmtId="0" fontId="23" fillId="0" borderId="50" xfId="0" applyFont="1" applyBorder="1" applyAlignment="1" applyProtection="1">
      <alignment horizontal="center" vertical="center" shrinkToFit="1"/>
      <protection locked="0"/>
    </xf>
    <xf numFmtId="0" fontId="0" fillId="6" borderId="0" xfId="0" applyFill="1" applyAlignment="1">
      <alignment horizontal="center" vertical="center"/>
    </xf>
    <xf numFmtId="38" fontId="24" fillId="0" borderId="50" xfId="1" applyFont="1" applyFill="1" applyBorder="1" applyAlignment="1" applyProtection="1">
      <alignment horizontal="center" vertical="center"/>
      <protection locked="0"/>
    </xf>
    <xf numFmtId="38" fontId="0" fillId="6" borderId="0" xfId="1" applyFont="1" applyFill="1" applyAlignment="1">
      <alignment horizontal="center" vertical="center"/>
    </xf>
    <xf numFmtId="9" fontId="24" fillId="0" borderId="50" xfId="2" applyFont="1" applyFill="1" applyBorder="1" applyAlignment="1" applyProtection="1">
      <alignment horizontal="center" vertical="center"/>
      <protection locked="0"/>
    </xf>
    <xf numFmtId="38" fontId="24" fillId="7" borderId="1" xfId="1" applyFont="1" applyFill="1" applyBorder="1" applyAlignment="1">
      <alignment horizontal="center" vertical="center"/>
    </xf>
    <xf numFmtId="38" fontId="24" fillId="8" borderId="1" xfId="1" applyFont="1" applyFill="1" applyBorder="1" applyAlignment="1">
      <alignment horizontal="center" vertical="center"/>
    </xf>
    <xf numFmtId="0" fontId="0" fillId="0" borderId="0" xfId="0" applyAlignment="1">
      <alignment horizontal="center" vertical="center"/>
    </xf>
    <xf numFmtId="49" fontId="24" fillId="6" borderId="0" xfId="0" applyNumberFormat="1" applyFont="1" applyFill="1">
      <alignment vertical="center"/>
    </xf>
    <xf numFmtId="0" fontId="23" fillId="6" borderId="0" xfId="0" applyFont="1" applyFill="1" applyAlignment="1">
      <alignment vertical="center" shrinkToFit="1"/>
    </xf>
    <xf numFmtId="49" fontId="24" fillId="9" borderId="0" xfId="0" applyNumberFormat="1" applyFont="1" applyFill="1">
      <alignment vertical="center"/>
    </xf>
    <xf numFmtId="0" fontId="23" fillId="9" borderId="0" xfId="0" applyFont="1" applyFill="1" applyAlignment="1">
      <alignment vertical="center" shrinkToFit="1"/>
    </xf>
    <xf numFmtId="0" fontId="0" fillId="9" borderId="0" xfId="0" applyFill="1">
      <alignment vertical="center"/>
    </xf>
    <xf numFmtId="49" fontId="24" fillId="9" borderId="0" xfId="0" applyNumberFormat="1" applyFont="1" applyFill="1" applyAlignment="1">
      <alignment horizontal="center" vertical="center"/>
    </xf>
    <xf numFmtId="0" fontId="0" fillId="9" borderId="0" xfId="0" applyFill="1" applyAlignment="1">
      <alignment horizontal="center" vertical="center"/>
    </xf>
    <xf numFmtId="38" fontId="0" fillId="9" borderId="0" xfId="1" applyFont="1" applyFill="1" applyAlignment="1">
      <alignment horizontal="center" vertical="center"/>
    </xf>
    <xf numFmtId="0" fontId="0" fillId="6" borderId="0" xfId="0" applyFill="1" applyAlignment="1">
      <alignment vertical="center" shrinkToFit="1"/>
    </xf>
    <xf numFmtId="0" fontId="0" fillId="9" borderId="0" xfId="0" applyFill="1" applyAlignment="1">
      <alignment vertical="center" shrinkToFit="1"/>
    </xf>
    <xf numFmtId="0" fontId="0" fillId="10" borderId="0" xfId="0" applyFill="1">
      <alignment vertical="center"/>
    </xf>
    <xf numFmtId="0" fontId="18" fillId="10" borderId="0" xfId="0" applyFont="1" applyFill="1" applyAlignment="1">
      <alignment horizontal="center"/>
    </xf>
    <xf numFmtId="0" fontId="26" fillId="10" borderId="0" xfId="0" applyFont="1" applyFill="1" applyAlignment="1">
      <alignment horizontal="right" vertical="center"/>
    </xf>
    <xf numFmtId="0" fontId="0" fillId="10" borderId="0" xfId="0" applyFill="1" applyAlignment="1">
      <alignment horizontal="center" vertical="center"/>
    </xf>
    <xf numFmtId="38" fontId="26" fillId="0" borderId="51" xfId="1" applyFont="1" applyFill="1" applyBorder="1" applyAlignment="1">
      <alignment horizontal="center" vertical="center"/>
    </xf>
    <xf numFmtId="14" fontId="0" fillId="0" borderId="0" xfId="0" applyNumberFormat="1">
      <alignment vertical="center"/>
    </xf>
    <xf numFmtId="177" fontId="27" fillId="0" borderId="0" xfId="0" applyNumberFormat="1" applyFont="1">
      <alignment vertical="center"/>
    </xf>
    <xf numFmtId="0" fontId="8" fillId="0" borderId="0" xfId="0" applyFont="1" applyAlignment="1">
      <alignment vertical="center" shrinkToFit="1"/>
    </xf>
    <xf numFmtId="0" fontId="17" fillId="0" borderId="0" xfId="0" applyFont="1">
      <alignment vertical="center"/>
    </xf>
    <xf numFmtId="0" fontId="8" fillId="0" borderId="0" xfId="0" applyFont="1">
      <alignment vertical="center"/>
    </xf>
    <xf numFmtId="0" fontId="8" fillId="0" borderId="0" xfId="0" applyFont="1" applyAlignment="1">
      <alignment horizontal="right" vertical="center"/>
    </xf>
    <xf numFmtId="0" fontId="3" fillId="5" borderId="8" xfId="0" applyFont="1" applyFill="1" applyBorder="1" applyAlignment="1">
      <alignment horizontal="center" vertical="center"/>
    </xf>
    <xf numFmtId="0" fontId="6" fillId="5" borderId="8" xfId="0" applyFont="1" applyFill="1" applyBorder="1" applyAlignment="1">
      <alignment horizontal="center" vertical="center"/>
    </xf>
    <xf numFmtId="0" fontId="6" fillId="0" borderId="0" xfId="0" applyFont="1" applyAlignment="1">
      <alignment vertical="center" shrinkToFit="1"/>
    </xf>
    <xf numFmtId="0" fontId="6" fillId="0" borderId="0" xfId="0" applyFont="1">
      <alignment vertical="center"/>
    </xf>
    <xf numFmtId="0" fontId="3" fillId="0" borderId="9" xfId="0" applyFont="1" applyBorder="1" applyAlignment="1">
      <alignment horizontal="right" vertical="center"/>
    </xf>
    <xf numFmtId="176" fontId="16" fillId="11" borderId="58" xfId="0" applyNumberFormat="1" applyFont="1" applyFill="1" applyBorder="1" applyAlignment="1">
      <alignment vertical="center" shrinkToFit="1"/>
    </xf>
    <xf numFmtId="0" fontId="3" fillId="0" borderId="17" xfId="0" applyFont="1" applyBorder="1" applyAlignment="1">
      <alignment horizontal="center" vertical="center"/>
    </xf>
    <xf numFmtId="38" fontId="3" fillId="0" borderId="17" xfId="1" applyFont="1" applyBorder="1" applyAlignment="1">
      <alignment horizontal="center" vertical="center"/>
    </xf>
    <xf numFmtId="179" fontId="16" fillId="11" borderId="25" xfId="1" applyNumberFormat="1" applyFont="1" applyFill="1" applyBorder="1" applyAlignment="1">
      <alignment horizontal="right" vertical="center" shrinkToFit="1"/>
    </xf>
    <xf numFmtId="0" fontId="0" fillId="2" borderId="24" xfId="0" applyFill="1" applyBorder="1" applyAlignment="1">
      <alignment horizontal="left" vertical="center" indent="2"/>
    </xf>
    <xf numFmtId="0" fontId="0" fillId="2" borderId="10" xfId="0" applyFill="1" applyBorder="1" applyAlignment="1">
      <alignment horizontal="left" vertical="center" indent="2"/>
    </xf>
    <xf numFmtId="176" fontId="16" fillId="11" borderId="27" xfId="1" applyNumberFormat="1" applyFont="1" applyFill="1" applyBorder="1" applyAlignment="1">
      <alignment horizontal="left" vertical="center" shrinkToFit="1"/>
    </xf>
    <xf numFmtId="179" fontId="16" fillId="11" borderId="57" xfId="0" applyNumberFormat="1" applyFont="1" applyFill="1" applyBorder="1" applyAlignment="1">
      <alignment horizontal="center" vertical="center" shrinkToFit="1"/>
    </xf>
    <xf numFmtId="38" fontId="3" fillId="0" borderId="0" xfId="1" applyFont="1" applyFill="1" applyBorder="1" applyAlignment="1" applyProtection="1">
      <alignment horizontal="center" vertical="center" shrinkToFit="1"/>
      <protection locked="0"/>
    </xf>
    <xf numFmtId="0" fontId="3" fillId="0" borderId="0" xfId="0" applyFont="1" applyAlignment="1">
      <alignment horizontal="center" vertical="center"/>
    </xf>
    <xf numFmtId="38" fontId="3" fillId="0" borderId="0" xfId="1" applyFont="1" applyFill="1" applyBorder="1" applyAlignment="1">
      <alignment horizontal="center" vertical="center"/>
    </xf>
    <xf numFmtId="38" fontId="3" fillId="0" borderId="26" xfId="1" applyFont="1" applyFill="1" applyBorder="1" applyAlignment="1" applyProtection="1">
      <alignment horizontal="center" vertical="center" shrinkToFit="1"/>
      <protection locked="0"/>
    </xf>
    <xf numFmtId="0" fontId="3" fillId="0" borderId="26" xfId="0" applyFont="1" applyBorder="1" applyAlignment="1">
      <alignment horizontal="center" vertical="center"/>
    </xf>
    <xf numFmtId="179" fontId="16" fillId="0" borderId="0" xfId="1" applyNumberFormat="1" applyFont="1" applyFill="1" applyBorder="1" applyAlignment="1">
      <alignment horizontal="right" vertical="center" shrinkToFit="1"/>
    </xf>
    <xf numFmtId="176" fontId="16" fillId="0" borderId="26" xfId="1" applyNumberFormat="1" applyFont="1" applyFill="1" applyBorder="1" applyAlignment="1">
      <alignment horizontal="center" vertical="center" shrinkToFit="1"/>
    </xf>
    <xf numFmtId="179" fontId="16" fillId="12" borderId="25" xfId="1" applyNumberFormat="1" applyFont="1" applyFill="1" applyBorder="1" applyAlignment="1">
      <alignment horizontal="right" vertical="center" shrinkToFit="1"/>
    </xf>
    <xf numFmtId="176" fontId="35" fillId="12" borderId="27" xfId="1" applyNumberFormat="1" applyFont="1" applyFill="1" applyBorder="1" applyAlignment="1">
      <alignment horizontal="left" vertical="center" wrapText="1" shrinkToFit="1"/>
    </xf>
    <xf numFmtId="0" fontId="16" fillId="0" borderId="0" xfId="0" applyFont="1" applyAlignment="1">
      <alignment vertical="center" wrapText="1"/>
    </xf>
    <xf numFmtId="0" fontId="39" fillId="0" borderId="0" xfId="0" applyFont="1" applyAlignment="1">
      <alignment horizontal="center" vertical="center" wrapText="1"/>
    </xf>
    <xf numFmtId="0" fontId="8" fillId="0" borderId="10" xfId="0" applyFont="1" applyBorder="1">
      <alignment vertical="center"/>
    </xf>
    <xf numFmtId="38" fontId="8" fillId="2" borderId="10" xfId="1" applyFont="1" applyFill="1" applyBorder="1" applyAlignment="1" applyProtection="1">
      <alignment vertical="center"/>
      <protection locked="0"/>
    </xf>
    <xf numFmtId="0" fontId="16" fillId="0" borderId="10" xfId="0" applyFont="1" applyBorder="1">
      <alignment vertical="center"/>
    </xf>
    <xf numFmtId="38" fontId="8" fillId="0" borderId="10" xfId="1" applyFont="1" applyFill="1" applyBorder="1" applyAlignment="1" applyProtection="1">
      <alignment vertical="center"/>
      <protection locked="0"/>
    </xf>
    <xf numFmtId="176" fontId="16" fillId="0" borderId="0" xfId="1" applyNumberFormat="1" applyFont="1" applyFill="1" applyBorder="1" applyAlignment="1">
      <alignment horizontal="left" vertical="center" shrinkToFit="1"/>
    </xf>
    <xf numFmtId="0" fontId="0" fillId="2" borderId="10" xfId="0" applyFill="1" applyBorder="1">
      <alignment vertical="center"/>
    </xf>
    <xf numFmtId="0" fontId="0" fillId="2" borderId="11" xfId="0" applyFill="1" applyBorder="1">
      <alignment vertical="center"/>
    </xf>
    <xf numFmtId="0" fontId="0" fillId="0" borderId="10" xfId="0" applyBorder="1">
      <alignment vertical="center"/>
    </xf>
    <xf numFmtId="0" fontId="30" fillId="0" borderId="0" xfId="0" applyFont="1" applyAlignment="1">
      <alignment horizontal="left" vertical="center"/>
    </xf>
    <xf numFmtId="0" fontId="32" fillId="0" borderId="0" xfId="0" applyFont="1" applyAlignment="1">
      <alignment horizontal="left" vertical="center"/>
    </xf>
    <xf numFmtId="0" fontId="4" fillId="0" borderId="0" xfId="0" applyFont="1">
      <alignment vertical="center"/>
    </xf>
    <xf numFmtId="0" fontId="0" fillId="0" borderId="14" xfId="0" applyBorder="1">
      <alignment vertical="center"/>
    </xf>
    <xf numFmtId="0" fontId="4" fillId="0" borderId="9" xfId="0" applyFont="1" applyBorder="1">
      <alignment vertical="center"/>
    </xf>
    <xf numFmtId="0" fontId="4" fillId="0" borderId="10" xfId="0" applyFont="1" applyBorder="1">
      <alignment vertical="center"/>
    </xf>
    <xf numFmtId="0" fontId="4" fillId="0" borderId="11" xfId="0" applyFont="1" applyBorder="1">
      <alignment vertical="center"/>
    </xf>
    <xf numFmtId="0" fontId="30" fillId="0" borderId="31" xfId="0" applyFont="1" applyBorder="1" applyAlignment="1">
      <alignment horizontal="left" vertical="center" wrapText="1"/>
    </xf>
    <xf numFmtId="0" fontId="30" fillId="0" borderId="31" xfId="0" applyFont="1" applyBorder="1" applyAlignment="1">
      <alignment horizontal="left" vertical="center"/>
    </xf>
    <xf numFmtId="38" fontId="8" fillId="2" borderId="10" xfId="1" applyFont="1" applyFill="1" applyBorder="1" applyAlignment="1" applyProtection="1">
      <alignment horizontal="center" vertical="center"/>
      <protection locked="0"/>
    </xf>
    <xf numFmtId="38" fontId="3" fillId="2" borderId="15" xfId="1" applyFont="1" applyFill="1" applyBorder="1" applyAlignment="1" applyProtection="1">
      <alignment horizontal="center" vertical="center" shrinkToFit="1"/>
      <protection locked="0"/>
    </xf>
    <xf numFmtId="38" fontId="3" fillId="2" borderId="16" xfId="1" applyFont="1" applyFill="1" applyBorder="1" applyAlignment="1" applyProtection="1">
      <alignment horizontal="center" vertical="center" shrinkToFit="1"/>
      <protection locked="0"/>
    </xf>
    <xf numFmtId="0" fontId="3" fillId="0" borderId="17" xfId="0" applyFont="1" applyBorder="1" applyAlignment="1">
      <alignment horizontal="center" vertical="center"/>
    </xf>
    <xf numFmtId="0" fontId="39" fillId="0" borderId="0" xfId="0" applyFont="1" applyAlignment="1">
      <alignment horizontal="center" vertical="center" wrapText="1"/>
    </xf>
    <xf numFmtId="0" fontId="39" fillId="0" borderId="63" xfId="0" applyFont="1" applyBorder="1" applyAlignment="1">
      <alignment horizontal="center" vertical="center" wrapText="1"/>
    </xf>
    <xf numFmtId="179" fontId="16" fillId="11" borderId="59" xfId="1" applyNumberFormat="1" applyFont="1" applyFill="1" applyBorder="1" applyAlignment="1">
      <alignment horizontal="right" vertical="center" shrinkToFit="1"/>
    </xf>
    <xf numFmtId="179" fontId="16" fillId="11" borderId="61" xfId="1" applyNumberFormat="1" applyFont="1" applyFill="1" applyBorder="1" applyAlignment="1">
      <alignment horizontal="right" vertical="center" shrinkToFit="1"/>
    </xf>
    <xf numFmtId="176" fontId="16" fillId="11" borderId="60" xfId="1" applyNumberFormat="1" applyFont="1" applyFill="1" applyBorder="1" applyAlignment="1">
      <alignment horizontal="left" vertical="center" shrinkToFit="1"/>
    </xf>
    <xf numFmtId="176" fontId="16" fillId="11" borderId="62" xfId="1" applyNumberFormat="1" applyFont="1" applyFill="1" applyBorder="1" applyAlignment="1">
      <alignment horizontal="left" vertical="center" shrinkToFit="1"/>
    </xf>
    <xf numFmtId="0" fontId="40" fillId="0" borderId="10" xfId="3" applyFont="1" applyBorder="1" applyAlignment="1">
      <alignment horizontal="left" vertical="center"/>
    </xf>
    <xf numFmtId="38" fontId="3" fillId="0" borderId="17" xfId="1" applyFont="1" applyBorder="1" applyAlignment="1">
      <alignment horizontal="center" vertical="center"/>
    </xf>
    <xf numFmtId="0" fontId="39" fillId="0" borderId="0" xfId="0" applyFont="1" applyAlignment="1">
      <alignment horizontal="right" vertical="center" wrapText="1"/>
    </xf>
    <xf numFmtId="179" fontId="16" fillId="11" borderId="67" xfId="1" applyNumberFormat="1" applyFont="1" applyFill="1" applyBorder="1" applyAlignment="1">
      <alignment horizontal="right" vertical="center" shrinkToFit="1"/>
    </xf>
    <xf numFmtId="179" fontId="16" fillId="11" borderId="69" xfId="1" applyNumberFormat="1" applyFont="1" applyFill="1" applyBorder="1" applyAlignment="1">
      <alignment horizontal="right" vertical="center" shrinkToFit="1"/>
    </xf>
    <xf numFmtId="176" fontId="16" fillId="11" borderId="68" xfId="1" applyNumberFormat="1" applyFont="1" applyFill="1" applyBorder="1" applyAlignment="1">
      <alignment horizontal="left" vertical="center" shrinkToFit="1"/>
    </xf>
    <xf numFmtId="176" fontId="16" fillId="11" borderId="70" xfId="1" applyNumberFormat="1" applyFont="1" applyFill="1" applyBorder="1" applyAlignment="1">
      <alignment horizontal="left" vertical="center" shrinkToFit="1"/>
    </xf>
    <xf numFmtId="38" fontId="0" fillId="2" borderId="9" xfId="1" applyFont="1" applyFill="1" applyBorder="1" applyAlignment="1" applyProtection="1">
      <alignment horizontal="right" vertical="center"/>
      <protection locked="0"/>
    </xf>
    <xf numFmtId="38" fontId="0" fillId="2" borderId="10" xfId="1" applyFont="1" applyFill="1" applyBorder="1" applyAlignment="1" applyProtection="1">
      <alignment horizontal="right" vertical="center"/>
      <protection locked="0"/>
    </xf>
    <xf numFmtId="38" fontId="0" fillId="2" borderId="56" xfId="1" applyFont="1" applyFill="1" applyBorder="1" applyAlignment="1" applyProtection="1">
      <alignment horizontal="right" vertical="center"/>
      <protection locked="0"/>
    </xf>
    <xf numFmtId="0" fontId="0" fillId="5" borderId="52" xfId="0" applyFill="1" applyBorder="1" applyAlignment="1">
      <alignment horizontal="center" vertical="center"/>
    </xf>
    <xf numFmtId="0" fontId="0" fillId="5" borderId="31" xfId="0" applyFill="1" applyBorder="1" applyAlignment="1">
      <alignment horizontal="center" vertical="center"/>
    </xf>
    <xf numFmtId="0" fontId="0" fillId="5" borderId="53" xfId="0" applyFill="1" applyBorder="1" applyAlignment="1">
      <alignment horizontal="center" vertical="center"/>
    </xf>
    <xf numFmtId="0" fontId="0" fillId="5" borderId="54" xfId="0" applyFill="1" applyBorder="1" applyAlignment="1">
      <alignment horizontal="center" vertical="center"/>
    </xf>
    <xf numFmtId="0" fontId="0" fillId="5" borderId="39" xfId="0" applyFill="1" applyBorder="1" applyAlignment="1">
      <alignment horizontal="center" vertical="center"/>
    </xf>
    <xf numFmtId="0" fontId="0" fillId="5" borderId="55" xfId="0" applyFill="1" applyBorder="1" applyAlignment="1">
      <alignment horizontal="center" vertical="center"/>
    </xf>
    <xf numFmtId="179" fontId="16" fillId="12" borderId="25" xfId="1" applyNumberFormat="1" applyFont="1" applyFill="1" applyBorder="1" applyAlignment="1">
      <alignment horizontal="right" vertical="center" shrinkToFit="1"/>
    </xf>
    <xf numFmtId="179" fontId="16" fillId="12" borderId="28" xfId="1" applyNumberFormat="1" applyFont="1" applyFill="1" applyBorder="1" applyAlignment="1">
      <alignment horizontal="right" vertical="center" shrinkToFit="1"/>
    </xf>
    <xf numFmtId="176" fontId="35" fillId="12" borderId="27" xfId="1" applyNumberFormat="1" applyFont="1" applyFill="1" applyBorder="1" applyAlignment="1">
      <alignment horizontal="center" vertical="center" wrapText="1" shrinkToFit="1"/>
    </xf>
    <xf numFmtId="176" fontId="35" fillId="12" borderId="30" xfId="1" applyNumberFormat="1" applyFont="1" applyFill="1" applyBorder="1" applyAlignment="1">
      <alignment horizontal="center" vertical="center" shrinkToFit="1"/>
    </xf>
    <xf numFmtId="0" fontId="8" fillId="5" borderId="9" xfId="0" applyFont="1" applyFill="1" applyBorder="1" applyAlignment="1">
      <alignment horizontal="center" vertical="center"/>
    </xf>
    <xf numFmtId="0" fontId="8" fillId="5" borderId="10" xfId="0" applyFont="1" applyFill="1" applyBorder="1" applyAlignment="1">
      <alignment horizontal="center" vertical="center"/>
    </xf>
    <xf numFmtId="0" fontId="8" fillId="5" borderId="11" xfId="0" applyFont="1" applyFill="1" applyBorder="1" applyAlignment="1">
      <alignment horizontal="center" vertical="center"/>
    </xf>
    <xf numFmtId="0" fontId="8" fillId="5" borderId="52" xfId="0" applyFont="1" applyFill="1" applyBorder="1" applyAlignment="1">
      <alignment horizontal="center" vertical="center"/>
    </xf>
    <xf numFmtId="0" fontId="8" fillId="5" borderId="31" xfId="0" applyFont="1" applyFill="1" applyBorder="1" applyAlignment="1">
      <alignment horizontal="center" vertical="center"/>
    </xf>
    <xf numFmtId="0" fontId="8" fillId="5" borderId="53" xfId="0" applyFont="1" applyFill="1" applyBorder="1" applyAlignment="1">
      <alignment horizontal="center" vertical="center"/>
    </xf>
    <xf numFmtId="0" fontId="6" fillId="0" borderId="0" xfId="0" applyFont="1" applyAlignment="1">
      <alignment horizontal="center" shrinkToFit="1"/>
    </xf>
    <xf numFmtId="38" fontId="3" fillId="0" borderId="0" xfId="2" applyNumberFormat="1" applyFont="1" applyFill="1" applyBorder="1" applyAlignment="1" applyProtection="1">
      <alignment horizontal="center" vertical="center" shrinkToFit="1"/>
    </xf>
    <xf numFmtId="0" fontId="4" fillId="5" borderId="0" xfId="0" applyFont="1" applyFill="1" applyAlignment="1">
      <alignment horizontal="center" vertical="center"/>
    </xf>
    <xf numFmtId="0" fontId="6" fillId="5" borderId="0" xfId="0" applyFont="1" applyFill="1" applyAlignment="1">
      <alignment horizontal="center" vertical="center"/>
    </xf>
    <xf numFmtId="0" fontId="32" fillId="5" borderId="0" xfId="0" applyFont="1" applyFill="1" applyAlignment="1">
      <alignment horizontal="center" vertical="center"/>
    </xf>
    <xf numFmtId="38" fontId="3" fillId="0" borderId="26" xfId="2" applyNumberFormat="1" applyFont="1" applyFill="1" applyBorder="1" applyAlignment="1" applyProtection="1">
      <alignment horizontal="center" vertical="center" shrinkToFit="1"/>
    </xf>
    <xf numFmtId="38" fontId="6" fillId="4" borderId="8" xfId="2" applyNumberFormat="1" applyFont="1" applyFill="1" applyBorder="1" applyAlignment="1" applyProtection="1">
      <alignment horizontal="center" vertical="center" shrinkToFit="1"/>
    </xf>
    <xf numFmtId="0" fontId="32" fillId="5" borderId="26" xfId="0" applyFont="1" applyFill="1" applyBorder="1" applyAlignment="1">
      <alignment horizontal="center" vertical="center"/>
    </xf>
    <xf numFmtId="0" fontId="32" fillId="5" borderId="8" xfId="0" applyFont="1" applyFill="1" applyBorder="1" applyAlignment="1">
      <alignment horizontal="center" vertical="center"/>
    </xf>
    <xf numFmtId="9" fontId="3" fillId="0" borderId="25" xfId="2" applyFont="1" applyFill="1" applyBorder="1" applyAlignment="1">
      <alignment horizontal="center" vertical="center" shrinkToFit="1"/>
    </xf>
    <xf numFmtId="9" fontId="3" fillId="0" borderId="26" xfId="2" applyFont="1" applyFill="1" applyBorder="1" applyAlignment="1">
      <alignment horizontal="center" vertical="center" shrinkToFit="1"/>
    </xf>
    <xf numFmtId="9" fontId="3" fillId="0" borderId="27" xfId="2" applyFont="1" applyFill="1" applyBorder="1" applyAlignment="1">
      <alignment horizontal="center" vertical="center" shrinkToFit="1"/>
    </xf>
    <xf numFmtId="0" fontId="30" fillId="5" borderId="8" xfId="0" applyFont="1" applyFill="1" applyBorder="1" applyAlignment="1">
      <alignment horizontal="center" vertical="center" wrapText="1"/>
    </xf>
    <xf numFmtId="0" fontId="30" fillId="5" borderId="8" xfId="0" applyFont="1" applyFill="1" applyBorder="1" applyAlignment="1">
      <alignment horizontal="center" vertical="center"/>
    </xf>
    <xf numFmtId="0" fontId="16" fillId="4" borderId="8" xfId="0" applyFont="1" applyFill="1" applyBorder="1" applyAlignment="1">
      <alignment horizontal="center" shrinkToFit="1"/>
    </xf>
    <xf numFmtId="38" fontId="3" fillId="2" borderId="25" xfId="1" applyFont="1" applyFill="1" applyBorder="1" applyAlignment="1" applyProtection="1">
      <alignment horizontal="center" vertical="center" shrinkToFit="1"/>
      <protection locked="0"/>
    </xf>
    <xf numFmtId="38" fontId="3" fillId="2" borderId="26" xfId="1" applyFont="1" applyFill="1" applyBorder="1" applyAlignment="1" applyProtection="1">
      <alignment horizontal="center" vertical="center" shrinkToFit="1"/>
      <protection locked="0"/>
    </xf>
    <xf numFmtId="38" fontId="3" fillId="2" borderId="37" xfId="1" applyFont="1" applyFill="1" applyBorder="1" applyAlignment="1" applyProtection="1">
      <alignment horizontal="center" vertical="center" shrinkToFit="1"/>
      <protection locked="0"/>
    </xf>
    <xf numFmtId="0" fontId="32" fillId="5" borderId="25" xfId="0" applyFont="1" applyFill="1" applyBorder="1" applyAlignment="1">
      <alignment horizontal="center" vertical="center" wrapText="1"/>
    </xf>
    <xf numFmtId="0" fontId="32" fillId="5" borderId="26" xfId="0" applyFont="1" applyFill="1" applyBorder="1" applyAlignment="1">
      <alignment horizontal="center" vertical="center" wrapText="1"/>
    </xf>
    <xf numFmtId="0" fontId="32" fillId="5" borderId="27" xfId="0" applyFont="1" applyFill="1" applyBorder="1" applyAlignment="1">
      <alignment horizontal="center" vertical="center" wrapText="1"/>
    </xf>
    <xf numFmtId="0" fontId="3" fillId="2" borderId="8" xfId="0" applyFont="1" applyFill="1" applyBorder="1" applyAlignment="1" applyProtection="1">
      <alignment horizontal="center" vertical="center" shrinkToFit="1"/>
      <protection locked="0"/>
    </xf>
    <xf numFmtId="0" fontId="3" fillId="4" borderId="8" xfId="0" applyFont="1" applyFill="1" applyBorder="1" applyAlignment="1">
      <alignment horizontal="center" vertical="center"/>
    </xf>
    <xf numFmtId="0" fontId="33" fillId="5" borderId="8" xfId="0" applyFont="1" applyFill="1" applyBorder="1" applyAlignment="1">
      <alignment horizontal="center" vertical="center" wrapText="1"/>
    </xf>
    <xf numFmtId="0" fontId="33" fillId="5" borderId="8" xfId="0" applyFont="1" applyFill="1" applyBorder="1" applyAlignment="1">
      <alignment horizontal="center" vertical="center"/>
    </xf>
    <xf numFmtId="0" fontId="31" fillId="5" borderId="8" xfId="0" applyFont="1" applyFill="1" applyBorder="1" applyAlignment="1">
      <alignment horizontal="center" vertical="center" wrapText="1"/>
    </xf>
    <xf numFmtId="0" fontId="31" fillId="5" borderId="8" xfId="0" applyFont="1" applyFill="1" applyBorder="1" applyAlignment="1">
      <alignment horizontal="center" vertical="center"/>
    </xf>
    <xf numFmtId="0" fontId="31" fillId="5" borderId="8" xfId="0" applyFont="1" applyFill="1" applyBorder="1" applyAlignment="1">
      <alignment horizontal="center" vertical="center" wrapText="1" shrinkToFit="1"/>
    </xf>
    <xf numFmtId="0" fontId="31" fillId="5" borderId="8" xfId="0" applyFont="1" applyFill="1" applyBorder="1" applyAlignment="1">
      <alignment horizontal="center" vertical="center" shrinkToFit="1"/>
    </xf>
    <xf numFmtId="0" fontId="32" fillId="5" borderId="8" xfId="0" applyFont="1" applyFill="1" applyBorder="1" applyAlignment="1">
      <alignment horizontal="center" vertical="center" wrapText="1"/>
    </xf>
    <xf numFmtId="0" fontId="6" fillId="2" borderId="18" xfId="0" applyFont="1" applyFill="1" applyBorder="1" applyAlignment="1" applyProtection="1">
      <alignment horizontal="center" shrinkToFit="1"/>
      <protection locked="0"/>
    </xf>
    <xf numFmtId="0" fontId="6" fillId="2" borderId="19" xfId="0" applyFont="1" applyFill="1" applyBorder="1" applyAlignment="1" applyProtection="1">
      <alignment horizontal="center" shrinkToFit="1"/>
      <protection locked="0"/>
    </xf>
    <xf numFmtId="0" fontId="6" fillId="2" borderId="20" xfId="0" applyFont="1" applyFill="1" applyBorder="1" applyAlignment="1" applyProtection="1">
      <alignment horizontal="center" shrinkToFit="1"/>
      <protection locked="0"/>
    </xf>
    <xf numFmtId="0" fontId="12" fillId="0" borderId="22" xfId="0" applyFont="1" applyBorder="1" applyAlignment="1">
      <alignment horizontal="center"/>
    </xf>
    <xf numFmtId="0" fontId="13" fillId="0" borderId="23" xfId="0" applyFont="1" applyBorder="1" applyAlignment="1">
      <alignment horizontal="center"/>
    </xf>
    <xf numFmtId="0" fontId="5" fillId="0" borderId="32" xfId="0" applyFont="1" applyBorder="1" applyAlignment="1">
      <alignment horizontal="center" vertical="top" shrinkToFit="1"/>
    </xf>
    <xf numFmtId="0" fontId="5" fillId="0" borderId="33" xfId="0" applyFont="1" applyBorder="1" applyAlignment="1">
      <alignment horizontal="center" vertical="top" shrinkToFit="1"/>
    </xf>
    <xf numFmtId="0" fontId="4" fillId="2" borderId="19" xfId="0" applyFont="1" applyFill="1" applyBorder="1" applyAlignment="1" applyProtection="1">
      <alignment horizontal="center" vertical="center" shrinkToFit="1"/>
      <protection locked="0"/>
    </xf>
    <xf numFmtId="0" fontId="4" fillId="3" borderId="19" xfId="0" applyFont="1" applyFill="1" applyBorder="1" applyAlignment="1" applyProtection="1">
      <alignment horizontal="center" vertical="center" shrinkToFit="1"/>
      <protection locked="0"/>
    </xf>
    <xf numFmtId="0" fontId="4" fillId="3" borderId="20" xfId="0" applyFont="1" applyFill="1" applyBorder="1" applyAlignment="1" applyProtection="1">
      <alignment horizontal="center" vertical="center" shrinkToFit="1"/>
      <protection locked="0"/>
    </xf>
    <xf numFmtId="0" fontId="3" fillId="5" borderId="8" xfId="0" applyFont="1" applyFill="1" applyBorder="1" applyAlignment="1">
      <alignment horizontal="center" vertical="center"/>
    </xf>
    <xf numFmtId="0" fontId="6" fillId="3" borderId="21" xfId="0" applyFont="1" applyFill="1" applyBorder="1" applyAlignment="1" applyProtection="1">
      <alignment horizontal="center" shrinkToFit="1"/>
      <protection locked="0"/>
    </xf>
    <xf numFmtId="0" fontId="6" fillId="3" borderId="22" xfId="0" applyFont="1" applyFill="1" applyBorder="1" applyAlignment="1" applyProtection="1">
      <alignment horizontal="center" shrinkToFit="1"/>
      <protection locked="0"/>
    </xf>
    <xf numFmtId="0" fontId="6" fillId="0" borderId="22" xfId="0" applyFont="1" applyBorder="1" applyAlignment="1">
      <alignment horizontal="center"/>
    </xf>
    <xf numFmtId="0" fontId="6" fillId="0" borderId="23" xfId="0" applyFont="1" applyBorder="1" applyAlignment="1">
      <alignment horizontal="center"/>
    </xf>
    <xf numFmtId="0" fontId="13" fillId="0" borderId="34" xfId="0" applyFont="1" applyBorder="1" applyAlignment="1">
      <alignment horizontal="center"/>
    </xf>
    <xf numFmtId="0" fontId="13" fillId="0" borderId="35" xfId="0" applyFont="1" applyBorder="1" applyAlignment="1">
      <alignment horizont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178" fontId="6" fillId="0" borderId="0" xfId="0" applyNumberFormat="1" applyFont="1" applyAlignment="1">
      <alignment horizontal="center"/>
    </xf>
    <xf numFmtId="0" fontId="9" fillId="0" borderId="0" xfId="0" applyFont="1" applyAlignment="1">
      <alignment horizontal="center" vertical="center"/>
    </xf>
    <xf numFmtId="0" fontId="2" fillId="0" borderId="0" xfId="0" applyFont="1" applyAlignment="1">
      <alignment horizontal="center" vertical="center"/>
    </xf>
    <xf numFmtId="0" fontId="9" fillId="2" borderId="0" xfId="0" applyFont="1" applyFill="1" applyAlignment="1" applyProtection="1">
      <alignment horizontal="center" vertical="center"/>
      <protection locked="0"/>
    </xf>
    <xf numFmtId="0" fontId="4" fillId="0" borderId="0" xfId="0" applyFont="1" applyAlignment="1">
      <alignment horizontal="center" vertical="top"/>
    </xf>
    <xf numFmtId="0" fontId="6" fillId="0" borderId="0" xfId="0" applyFont="1" applyAlignment="1">
      <alignment horizontal="center" vertical="top"/>
    </xf>
    <xf numFmtId="0" fontId="32" fillId="0" borderId="0" xfId="0" applyFont="1" applyAlignment="1">
      <alignment horizontal="left" vertical="center" wrapText="1"/>
    </xf>
    <xf numFmtId="0" fontId="16" fillId="11" borderId="8" xfId="0" applyFont="1" applyFill="1" applyBorder="1" applyAlignment="1">
      <alignment horizontal="center" vertical="center"/>
    </xf>
    <xf numFmtId="0" fontId="6" fillId="2" borderId="64" xfId="0" applyFont="1" applyFill="1" applyBorder="1" applyAlignment="1" applyProtection="1">
      <alignment horizontal="center" shrinkToFit="1"/>
      <protection locked="0"/>
    </xf>
    <xf numFmtId="0" fontId="6" fillId="2" borderId="65" xfId="0" applyFont="1" applyFill="1" applyBorder="1" applyAlignment="1" applyProtection="1">
      <alignment horizontal="center" shrinkToFit="1"/>
      <protection locked="0"/>
    </xf>
    <xf numFmtId="0" fontId="6" fillId="2" borderId="66" xfId="0" applyFont="1" applyFill="1" applyBorder="1" applyAlignment="1" applyProtection="1">
      <alignment horizontal="center" shrinkToFit="1"/>
      <protection locked="0"/>
    </xf>
    <xf numFmtId="0" fontId="4" fillId="0" borderId="31" xfId="0" applyFont="1" applyBorder="1" applyAlignment="1">
      <alignment horizontal="left" vertical="center" wrapText="1"/>
    </xf>
    <xf numFmtId="0" fontId="4" fillId="0" borderId="31" xfId="0" applyFont="1" applyBorder="1" applyAlignment="1">
      <alignment horizontal="left" vertical="center"/>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0" fillId="2" borderId="24" xfId="0" applyFill="1" applyBorder="1" applyAlignment="1">
      <alignment horizontal="left" vertical="center" indent="2"/>
    </xf>
    <xf numFmtId="0" fontId="0" fillId="2" borderId="10" xfId="0" applyFill="1" applyBorder="1" applyAlignment="1">
      <alignment horizontal="left" vertical="center" indent="2"/>
    </xf>
    <xf numFmtId="0" fontId="0" fillId="2" borderId="11" xfId="0" applyFill="1" applyBorder="1" applyAlignment="1">
      <alignment horizontal="left" vertical="center" indent="2"/>
    </xf>
    <xf numFmtId="38" fontId="0" fillId="2" borderId="13" xfId="1" applyFont="1" applyFill="1" applyBorder="1" applyAlignment="1" applyProtection="1">
      <alignment horizontal="center" vertical="center"/>
      <protection locked="0"/>
    </xf>
    <xf numFmtId="38" fontId="0" fillId="2" borderId="14" xfId="1" applyFont="1" applyFill="1" applyBorder="1" applyAlignment="1" applyProtection="1">
      <alignment horizontal="center" vertical="center"/>
      <protection locked="0"/>
    </xf>
    <xf numFmtId="0" fontId="0" fillId="0" borderId="14" xfId="0" applyBorder="1" applyAlignment="1">
      <alignment horizontal="center" vertical="center"/>
    </xf>
    <xf numFmtId="0" fontId="0" fillId="0" borderId="12" xfId="0" applyBorder="1" applyAlignment="1">
      <alignment horizontal="center" vertical="center"/>
    </xf>
    <xf numFmtId="0" fontId="4" fillId="0" borderId="1" xfId="0" applyFont="1" applyBorder="1" applyAlignment="1">
      <alignment horizontal="left" vertical="center"/>
    </xf>
    <xf numFmtId="0" fontId="0" fillId="5" borderId="1" xfId="0" applyFill="1" applyBorder="1" applyAlignment="1">
      <alignment horizontal="left" vertical="center"/>
    </xf>
    <xf numFmtId="0" fontId="3" fillId="0" borderId="1" xfId="0" applyFont="1" applyBorder="1" applyAlignment="1">
      <alignment horizontal="left" vertical="center"/>
    </xf>
    <xf numFmtId="38" fontId="3" fillId="0" borderId="0" xfId="2" applyNumberFormat="1" applyFont="1" applyFill="1" applyBorder="1" applyAlignment="1">
      <alignment horizontal="center" vertical="center" shrinkToFit="1"/>
    </xf>
    <xf numFmtId="38" fontId="3" fillId="0" borderId="26" xfId="2" applyNumberFormat="1" applyFont="1" applyFill="1" applyBorder="1" applyAlignment="1">
      <alignment horizontal="center" vertical="center" shrinkToFit="1"/>
    </xf>
    <xf numFmtId="38" fontId="3" fillId="2" borderId="28" xfId="1" applyFont="1" applyFill="1" applyBorder="1" applyAlignment="1" applyProtection="1">
      <alignment horizontal="center" vertical="center" shrinkToFit="1"/>
      <protection locked="0"/>
    </xf>
    <xf numFmtId="38" fontId="3" fillId="2" borderId="29" xfId="1" applyFont="1" applyFill="1" applyBorder="1" applyAlignment="1" applyProtection="1">
      <alignment horizontal="center" vertical="center" shrinkToFit="1"/>
      <protection locked="0"/>
    </xf>
    <xf numFmtId="38" fontId="3" fillId="2" borderId="38" xfId="1" applyFont="1" applyFill="1" applyBorder="1" applyAlignment="1" applyProtection="1">
      <alignment horizontal="center" vertical="center" shrinkToFit="1"/>
      <protection locked="0"/>
    </xf>
    <xf numFmtId="0" fontId="3" fillId="5" borderId="8" xfId="0" applyFont="1" applyFill="1" applyBorder="1" applyAlignment="1">
      <alignment horizontal="center" vertical="center" wrapText="1"/>
    </xf>
    <xf numFmtId="9" fontId="3" fillId="0" borderId="28" xfId="2" applyFont="1" applyFill="1" applyBorder="1" applyAlignment="1">
      <alignment horizontal="center" vertical="center" shrinkToFit="1"/>
    </xf>
    <xf numFmtId="9" fontId="3" fillId="0" borderId="29" xfId="2" applyFont="1" applyFill="1" applyBorder="1" applyAlignment="1">
      <alignment horizontal="center" vertical="center" shrinkToFit="1"/>
    </xf>
    <xf numFmtId="9" fontId="3" fillId="0" borderId="30" xfId="2" applyFont="1" applyFill="1" applyBorder="1" applyAlignment="1">
      <alignment horizontal="center" vertical="center" shrinkToFit="1"/>
    </xf>
    <xf numFmtId="176" fontId="3" fillId="0" borderId="25" xfId="0" applyNumberFormat="1" applyFont="1" applyBorder="1" applyAlignment="1">
      <alignment horizontal="right" vertical="center" shrinkToFit="1"/>
    </xf>
    <xf numFmtId="176" fontId="3" fillId="0" borderId="26" xfId="0" applyNumberFormat="1" applyFont="1" applyBorder="1" applyAlignment="1">
      <alignment horizontal="right" vertical="center" shrinkToFit="1"/>
    </xf>
    <xf numFmtId="176" fontId="3" fillId="0" borderId="27" xfId="0" applyNumberFormat="1" applyFont="1" applyBorder="1" applyAlignment="1">
      <alignment horizontal="right" vertical="center" shrinkToFit="1"/>
    </xf>
    <xf numFmtId="176" fontId="3" fillId="0" borderId="28" xfId="0" applyNumberFormat="1" applyFont="1" applyBorder="1" applyAlignment="1">
      <alignment horizontal="right" vertical="center" shrinkToFit="1"/>
    </xf>
    <xf numFmtId="176" fontId="3" fillId="0" borderId="29" xfId="0" applyNumberFormat="1" applyFont="1" applyBorder="1" applyAlignment="1">
      <alignment horizontal="right" vertical="center" shrinkToFit="1"/>
    </xf>
    <xf numFmtId="176" fontId="3" fillId="0" borderId="30" xfId="0" applyNumberFormat="1" applyFont="1" applyBorder="1" applyAlignment="1">
      <alignment horizontal="right" vertical="center" shrinkToFi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27" xfId="0" applyFont="1" applyFill="1" applyBorder="1" applyAlignment="1">
      <alignment horizontal="center" vertical="center" wrapText="1"/>
    </xf>
    <xf numFmtId="0" fontId="4" fillId="5" borderId="28"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30" xfId="0" applyFont="1" applyFill="1" applyBorder="1" applyAlignment="1">
      <alignment horizontal="center" vertical="center" wrapText="1"/>
    </xf>
    <xf numFmtId="176" fontId="3" fillId="0" borderId="8" xfId="1" applyNumberFormat="1" applyFont="1" applyBorder="1" applyAlignment="1">
      <alignment horizontal="right" vertical="center" shrinkToFit="1"/>
    </xf>
    <xf numFmtId="0" fontId="4" fillId="5" borderId="8" xfId="0" applyFont="1" applyFill="1" applyBorder="1" applyAlignment="1">
      <alignment horizontal="center" vertical="center"/>
    </xf>
    <xf numFmtId="0" fontId="6" fillId="5" borderId="8" xfId="0" applyFont="1" applyFill="1" applyBorder="1" applyAlignment="1">
      <alignment horizontal="center" vertical="center"/>
    </xf>
    <xf numFmtId="0" fontId="13" fillId="0" borderId="36" xfId="0" applyFont="1" applyBorder="1" applyAlignment="1">
      <alignment horizontal="center"/>
    </xf>
    <xf numFmtId="0" fontId="10" fillId="0" borderId="0" xfId="0" applyFont="1" applyAlignment="1">
      <alignment horizontal="righ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4" fillId="0" borderId="0" xfId="0" applyFont="1" applyAlignment="1">
      <alignment horizontal="left" vertical="center" wrapText="1"/>
    </xf>
    <xf numFmtId="0" fontId="3" fillId="0" borderId="8" xfId="0" applyFont="1" applyBorder="1" applyAlignment="1">
      <alignment horizontal="center" vertical="center"/>
    </xf>
    <xf numFmtId="0" fontId="18" fillId="0" borderId="39" xfId="0" applyFont="1" applyBorder="1" applyAlignment="1">
      <alignment horizontal="left" vertical="center"/>
    </xf>
  </cellXfs>
  <cellStyles count="4">
    <cellStyle name="パーセント" xfId="2" builtinId="5"/>
    <cellStyle name="ハイパーリンク" xfId="3" builtinId="8"/>
    <cellStyle name="桁区切り" xfId="1" builtinId="6"/>
    <cellStyle name="標準" xfId="0" builtinId="0"/>
  </cellStyles>
  <dxfs count="44">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6D6D"/>
        </patternFill>
      </fill>
    </dxf>
    <dxf>
      <fill>
        <patternFill>
          <bgColor theme="0" tint="-0.2499465926084170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rgb="FFFF6D6D"/>
        </patternFill>
      </fill>
    </dxf>
    <dxf>
      <fill>
        <patternFill>
          <bgColor theme="0" tint="-0.24994659260841701"/>
        </patternFill>
      </fill>
    </dxf>
  </dxfs>
  <tableStyles count="0" defaultTableStyle="TableStyleMedium2" defaultPivotStyle="PivotStyleLight16"/>
  <colors>
    <mruColors>
      <color rgb="FF3333FF"/>
      <color rgb="FFFFFFCC"/>
      <color rgb="FFFF6D6D"/>
      <color rgb="FFFFCCFF"/>
      <color rgb="FF3366FF"/>
      <color rgb="FF6666FF"/>
      <color rgb="FFCCEC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checked="Checked" lockText="1" noThreeD="1"/>
</file>

<file path=xl/ctrlProps/ctrlProp11.xml><?xml version="1.0" encoding="utf-8"?>
<formControlPr xmlns="http://schemas.microsoft.com/office/spreadsheetml/2009/9/main" objectType="Radio" firstButton="1" lockText="1" noThreeD="1"/>
</file>

<file path=xl/ctrlProps/ctrlProp12.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Radio" checked="Checked" lockText="1"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Radio" checked="Checked" firstButton="1"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firstButton="1" lockText="1" noThreeD="1"/>
</file>

<file path=xl/ctrlProps/ctrlProp24.xml><?xml version="1.0" encoding="utf-8"?>
<formControlPr xmlns="http://schemas.microsoft.com/office/spreadsheetml/2009/9/main" objectType="Radio" checked="Checked" lockText="1" noThreeD="1"/>
</file>

<file path=xl/ctrlProps/ctrlProp25.xml><?xml version="1.0" encoding="utf-8"?>
<formControlPr xmlns="http://schemas.microsoft.com/office/spreadsheetml/2009/9/main" objectType="Radio" firstButton="1" lockText="1" noThreeD="1"/>
</file>

<file path=xl/ctrlProps/ctrlProp26.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Radio" firstButton="1"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firstButton="1" lockText="1" noThreeD="1"/>
</file>

<file path=xl/ctrlProps/ctrlProp30.xml><?xml version="1.0" encoding="utf-8"?>
<formControlPr xmlns="http://schemas.microsoft.com/office/spreadsheetml/2009/9/main" objectType="Radio" firstButton="1"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firstButton="1"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firstButton="1"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firstButton="1"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checked="Checked" lockText="1"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Radio" firstButton="1"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Radio" firstButton="1"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Radio" firstButton="1"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firstButton="1"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lockText="1" noThreeD="1"/>
</file>

<file path=xl/ctrlProps/ctrlProp56.xml><?xml version="1.0" encoding="utf-8"?>
<formControlPr xmlns="http://schemas.microsoft.com/office/spreadsheetml/2009/9/main" objectType="Radio" checked="Checked" lockText="1" noThreeD="1"/>
</file>

<file path=xl/ctrlProps/ctrlProp57.xml><?xml version="1.0" encoding="utf-8"?>
<formControlPr xmlns="http://schemas.microsoft.com/office/spreadsheetml/2009/9/main" objectType="Radio" firstButton="1" lockText="1" noThreeD="1"/>
</file>

<file path=xl/ctrlProps/ctrlProp58.xml><?xml version="1.0" encoding="utf-8"?>
<formControlPr xmlns="http://schemas.microsoft.com/office/spreadsheetml/2009/9/main" objectType="Radio" checked="Checked" lockText="1" noThreeD="1"/>
</file>

<file path=xl/ctrlProps/ctrlProp59.xml><?xml version="1.0" encoding="utf-8"?>
<formControlPr xmlns="http://schemas.microsoft.com/office/spreadsheetml/2009/9/main" objectType="Radio" firstButton="1" lockText="1" noThreeD="1"/>
</file>

<file path=xl/ctrlProps/ctrlProp6.xml><?xml version="1.0" encoding="utf-8"?>
<formControlPr xmlns="http://schemas.microsoft.com/office/spreadsheetml/2009/9/main" objectType="Radio" checked="Checked" lockText="1" noThreeD="1"/>
</file>

<file path=xl/ctrlProps/ctrlProp60.xml><?xml version="1.0" encoding="utf-8"?>
<formControlPr xmlns="http://schemas.microsoft.com/office/spreadsheetml/2009/9/main" objectType="Radio" checked="Checked" lockText="1" noThreeD="1"/>
</file>

<file path=xl/ctrlProps/ctrlProp61.xml><?xml version="1.0" encoding="utf-8"?>
<formControlPr xmlns="http://schemas.microsoft.com/office/spreadsheetml/2009/9/main" objectType="Radio" firstButton="1" lockText="1" noThreeD="1"/>
</file>

<file path=xl/ctrlProps/ctrlProp62.xml><?xml version="1.0" encoding="utf-8"?>
<formControlPr xmlns="http://schemas.microsoft.com/office/spreadsheetml/2009/9/main" objectType="Radio" checked="Checked" lockText="1" noThreeD="1"/>
</file>

<file path=xl/ctrlProps/ctrlProp63.xml><?xml version="1.0" encoding="utf-8"?>
<formControlPr xmlns="http://schemas.microsoft.com/office/spreadsheetml/2009/9/main" objectType="Radio" firstButton="1" lockText="1" noThreeD="1"/>
</file>

<file path=xl/ctrlProps/ctrlProp64.xml><?xml version="1.0" encoding="utf-8"?>
<formControlPr xmlns="http://schemas.microsoft.com/office/spreadsheetml/2009/9/main" objectType="Radio" checked="Checked" lockText="1" noThreeD="1"/>
</file>

<file path=xl/ctrlProps/ctrlProp65.xml><?xml version="1.0" encoding="utf-8"?>
<formControlPr xmlns="http://schemas.microsoft.com/office/spreadsheetml/2009/9/main" objectType="Radio" firstButton="1"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lockText="1" noThreeD="1"/>
</file>

<file path=xl/ctrlProps/ctrlProp68.xml><?xml version="1.0" encoding="utf-8"?>
<formControlPr xmlns="http://schemas.microsoft.com/office/spreadsheetml/2009/9/main" objectType="Radio" checked="Checked" lockText="1" noThreeD="1"/>
</file>

<file path=xl/ctrlProps/ctrlProp69.xml><?xml version="1.0" encoding="utf-8"?>
<formControlPr xmlns="http://schemas.microsoft.com/office/spreadsheetml/2009/9/main" objectType="Radio" firstButton="1" lockText="1" noThreeD="1"/>
</file>

<file path=xl/ctrlProps/ctrlProp7.xml><?xml version="1.0" encoding="utf-8"?>
<formControlPr xmlns="http://schemas.microsoft.com/office/spreadsheetml/2009/9/main" objectType="Radio" checked="Checked" firstButton="1" lockText="1" noThreeD="1"/>
</file>

<file path=xl/ctrlProps/ctrlProp70.xml><?xml version="1.0" encoding="utf-8"?>
<formControlPr xmlns="http://schemas.microsoft.com/office/spreadsheetml/2009/9/main" objectType="Radio" checked="Checked" lockText="1"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firstButton="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23</xdr:col>
      <xdr:colOff>190502</xdr:colOff>
      <xdr:row>1</xdr:row>
      <xdr:rowOff>99391</xdr:rowOff>
    </xdr:from>
    <xdr:to>
      <xdr:col>57</xdr:col>
      <xdr:colOff>91110</xdr:colOff>
      <xdr:row>37</xdr:row>
      <xdr:rowOff>207065</xdr:rowOff>
    </xdr:to>
    <xdr:sp macro="" textlink="">
      <xdr:nvSpPr>
        <xdr:cNvPr id="7" name="吹き出し: 四角形 6">
          <a:extLst>
            <a:ext uri="{FF2B5EF4-FFF2-40B4-BE49-F238E27FC236}">
              <a16:creationId xmlns:a16="http://schemas.microsoft.com/office/drawing/2014/main" id="{5DFDD029-A3DE-F670-B297-737918EE0356}"/>
            </a:ext>
          </a:extLst>
        </xdr:cNvPr>
        <xdr:cNvSpPr/>
      </xdr:nvSpPr>
      <xdr:spPr>
        <a:xfrm>
          <a:off x="5474806" y="248478"/>
          <a:ext cx="6650934" cy="6783457"/>
        </a:xfrm>
        <a:prstGeom prst="wedgeRectCallout">
          <a:avLst>
            <a:gd name="adj1" fmla="val -57750"/>
            <a:gd name="adj2" fmla="val -20645"/>
          </a:avLst>
        </a:prstGeom>
        <a:solidFill>
          <a:schemeClr val="bg1">
            <a:alpha val="85000"/>
          </a:schemeClr>
        </a:solidFill>
        <a:ln>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b="1">
              <a:solidFill>
                <a:schemeClr val="tx1"/>
              </a:solidFill>
              <a:effectLst/>
              <a:latin typeface="+mn-lt"/>
              <a:ea typeface="+mn-ea"/>
              <a:cs typeface="+mn-cs"/>
            </a:rPr>
            <a:t>２</a:t>
          </a:r>
          <a:r>
            <a:rPr kumimoji="1" lang="en-US" altLang="ja-JP" sz="1000" b="1">
              <a:solidFill>
                <a:schemeClr val="tx1"/>
              </a:solidFill>
              <a:effectLst/>
              <a:latin typeface="+mn-lt"/>
              <a:ea typeface="+mn-ea"/>
              <a:cs typeface="+mn-cs"/>
            </a:rPr>
            <a:t>『</a:t>
          </a:r>
          <a:r>
            <a:rPr kumimoji="1" lang="ja-JP" altLang="ja-JP" sz="1000" b="1">
              <a:solidFill>
                <a:schemeClr val="tx1"/>
              </a:solidFill>
              <a:effectLst/>
              <a:latin typeface="+mn-lt"/>
              <a:ea typeface="+mn-ea"/>
              <a:cs typeface="+mn-cs"/>
            </a:rPr>
            <a:t>購入年月</a:t>
          </a:r>
          <a:r>
            <a:rPr kumimoji="1" lang="en-US" altLang="ja-JP" sz="1000" b="1">
              <a:solidFill>
                <a:schemeClr val="tx1"/>
              </a:solidFill>
              <a:effectLst/>
              <a:latin typeface="+mn-lt"/>
              <a:ea typeface="+mn-ea"/>
              <a:cs typeface="+mn-cs"/>
            </a:rPr>
            <a:t>』</a:t>
          </a:r>
          <a:r>
            <a:rPr kumimoji="1" lang="ja-JP" altLang="ja-JP" sz="1000" b="0">
              <a:solidFill>
                <a:schemeClr val="tx1"/>
              </a:solidFill>
              <a:effectLst/>
              <a:latin typeface="+mn-lt"/>
              <a:ea typeface="+mn-ea"/>
              <a:cs typeface="+mn-cs"/>
            </a:rPr>
            <a:t>は下記の書類などで確認できます。</a:t>
          </a:r>
          <a:endParaRPr lang="ja-JP" altLang="ja-JP" sz="1000">
            <a:solidFill>
              <a:schemeClr val="tx1"/>
            </a:solidFill>
            <a:effectLst/>
          </a:endParaRPr>
        </a:p>
        <a:p>
          <a:r>
            <a:rPr kumimoji="1" lang="ja-JP" altLang="ja-JP" sz="1000">
              <a:solidFill>
                <a:schemeClr val="tx1"/>
              </a:solidFill>
              <a:effectLst/>
              <a:latin typeface="+mn-lt"/>
              <a:ea typeface="+mn-ea"/>
              <a:cs typeface="+mn-cs"/>
            </a:rPr>
            <a:t>・家屋譲渡対価証明書の譲渡年月日</a:t>
          </a:r>
          <a:endParaRPr lang="ja-JP" altLang="ja-JP" sz="1000">
            <a:solidFill>
              <a:schemeClr val="tx1"/>
            </a:solidFill>
            <a:effectLst/>
          </a:endParaRPr>
        </a:p>
        <a:p>
          <a:r>
            <a:rPr kumimoji="1" lang="ja-JP" altLang="ja-JP" sz="1000">
              <a:solidFill>
                <a:schemeClr val="tx1"/>
              </a:solidFill>
              <a:effectLst/>
              <a:latin typeface="+mn-lt"/>
              <a:ea typeface="+mn-ea"/>
              <a:cs typeface="+mn-cs"/>
            </a:rPr>
            <a:t>・返済表等のお借入日やご融資日　</a:t>
          </a:r>
          <a:r>
            <a:rPr kumimoji="1" lang="en-US" altLang="ja-JP"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借換をした方は除く</a:t>
          </a:r>
          <a:endParaRPr lang="ja-JP" altLang="ja-JP" sz="1000">
            <a:solidFill>
              <a:schemeClr val="tx1"/>
            </a:solidFill>
            <a:effectLst/>
          </a:endParaRPr>
        </a:p>
        <a:p>
          <a:r>
            <a:rPr kumimoji="1" lang="ja-JP" altLang="en-US" sz="1000" b="1">
              <a:solidFill>
                <a:schemeClr val="tx1"/>
              </a:solidFill>
              <a:effectLst/>
              <a:latin typeface="+mn-lt"/>
              <a:ea typeface="+mn-ea"/>
              <a:cs typeface="+mn-cs"/>
            </a:rPr>
            <a:t>５</a:t>
          </a:r>
          <a:r>
            <a:rPr kumimoji="1" lang="en-US" altLang="ja-JP" sz="1000" b="1">
              <a:solidFill>
                <a:schemeClr val="tx1"/>
              </a:solidFill>
              <a:effectLst/>
              <a:latin typeface="+mn-lt"/>
              <a:ea typeface="+mn-ea"/>
              <a:cs typeface="+mn-cs"/>
            </a:rPr>
            <a:t>『</a:t>
          </a:r>
          <a:r>
            <a:rPr kumimoji="1" lang="ja-JP" altLang="ja-JP" sz="1000" b="1">
              <a:solidFill>
                <a:schemeClr val="tx1"/>
              </a:solidFill>
              <a:effectLst/>
              <a:latin typeface="+mn-lt"/>
              <a:ea typeface="+mn-ea"/>
              <a:cs typeface="+mn-cs"/>
            </a:rPr>
            <a:t>月々の賃料</a:t>
          </a:r>
          <a:r>
            <a:rPr kumimoji="1" lang="en-US" altLang="ja-JP" sz="1000" b="1">
              <a:solidFill>
                <a:schemeClr val="tx1"/>
              </a:solidFill>
              <a:effectLst/>
              <a:latin typeface="+mn-lt"/>
              <a:ea typeface="+mn-ea"/>
              <a:cs typeface="+mn-cs"/>
            </a:rPr>
            <a:t>』</a:t>
          </a:r>
          <a:r>
            <a:rPr kumimoji="1" lang="ja-JP" altLang="ja-JP" sz="1000" b="0">
              <a:solidFill>
                <a:schemeClr val="tx1"/>
              </a:solidFill>
              <a:effectLst/>
              <a:latin typeface="+mn-lt"/>
              <a:ea typeface="+mn-ea"/>
              <a:cs typeface="+mn-cs"/>
            </a:rPr>
            <a:t>月額の賃料を入力してください。集金代行の物件は、集金代行手数料差し引き前の</a:t>
          </a:r>
          <a:r>
            <a:rPr kumimoji="1" lang="ja-JP" altLang="en-US" sz="1000" b="0">
              <a:solidFill>
                <a:schemeClr val="tx1"/>
              </a:solidFill>
              <a:effectLst/>
              <a:latin typeface="+mn-lt"/>
              <a:ea typeface="+mn-ea"/>
              <a:cs typeface="+mn-cs"/>
            </a:rPr>
            <a:t>月額</a:t>
          </a:r>
          <a:r>
            <a:rPr kumimoji="1" lang="ja-JP" altLang="ja-JP" sz="1000" b="0">
              <a:solidFill>
                <a:schemeClr val="tx1"/>
              </a:solidFill>
              <a:effectLst/>
              <a:latin typeface="+mn-lt"/>
              <a:ea typeface="+mn-ea"/>
              <a:cs typeface="+mn-cs"/>
            </a:rPr>
            <a:t>賃料（共益費込み）を入力してください。</a:t>
          </a:r>
          <a:endParaRPr lang="ja-JP" altLang="ja-JP" sz="1000">
            <a:solidFill>
              <a:schemeClr val="tx1"/>
            </a:solidFill>
            <a:effectLst/>
          </a:endParaRPr>
        </a:p>
        <a:p>
          <a:r>
            <a:rPr kumimoji="1" lang="ja-JP" altLang="en-US" sz="1000" b="1">
              <a:solidFill>
                <a:schemeClr val="tx1"/>
              </a:solidFill>
              <a:effectLst/>
              <a:latin typeface="+mn-lt"/>
              <a:ea typeface="+mn-ea"/>
              <a:cs typeface="+mn-cs"/>
            </a:rPr>
            <a:t>６</a:t>
          </a:r>
          <a:r>
            <a:rPr kumimoji="1" lang="en-US" altLang="ja-JP" sz="1000" b="1">
              <a:solidFill>
                <a:schemeClr val="tx1"/>
              </a:solidFill>
              <a:effectLst/>
              <a:latin typeface="+mn-lt"/>
              <a:ea typeface="+mn-ea"/>
              <a:cs typeface="+mn-cs"/>
            </a:rPr>
            <a:t>『</a:t>
          </a:r>
          <a:r>
            <a:rPr kumimoji="1" lang="ja-JP" altLang="ja-JP" sz="1000" b="1">
              <a:solidFill>
                <a:schemeClr val="tx1"/>
              </a:solidFill>
              <a:effectLst/>
              <a:latin typeface="+mn-lt"/>
              <a:ea typeface="+mn-ea"/>
              <a:cs typeface="+mn-cs"/>
            </a:rPr>
            <a:t>年間賃料</a:t>
          </a:r>
          <a:r>
            <a:rPr kumimoji="1" lang="en-US" altLang="ja-JP" sz="1000" b="1">
              <a:solidFill>
                <a:schemeClr val="tx1"/>
              </a:solidFill>
              <a:effectLst/>
              <a:latin typeface="+mn-lt"/>
              <a:ea typeface="+mn-ea"/>
              <a:cs typeface="+mn-cs"/>
            </a:rPr>
            <a:t>』</a:t>
          </a:r>
          <a:r>
            <a:rPr kumimoji="1" lang="ja-JP" altLang="ja-JP" sz="1000">
              <a:solidFill>
                <a:schemeClr val="tx1"/>
              </a:solidFill>
              <a:effectLst/>
              <a:latin typeface="+mn-lt"/>
              <a:ea typeface="+mn-ea"/>
              <a:cs typeface="+mn-cs"/>
            </a:rPr>
            <a:t>は賃料の年間合計額を入力してください。</a:t>
          </a:r>
          <a:r>
            <a:rPr kumimoji="1" lang="ja-JP" altLang="ja-JP" sz="1000" b="0">
              <a:solidFill>
                <a:schemeClr val="tx1"/>
              </a:solidFill>
              <a:effectLst/>
              <a:latin typeface="+mn-lt"/>
              <a:ea typeface="+mn-ea"/>
              <a:cs typeface="+mn-cs"/>
            </a:rPr>
            <a:t>集金代行の物件は、</a:t>
          </a:r>
          <a:r>
            <a:rPr kumimoji="1" lang="ja-JP" altLang="ja-JP" sz="1000">
              <a:solidFill>
                <a:schemeClr val="tx1"/>
              </a:solidFill>
              <a:effectLst/>
              <a:latin typeface="+mn-lt"/>
              <a:ea typeface="+mn-ea"/>
              <a:cs typeface="+mn-cs"/>
            </a:rPr>
            <a:t>集金代行手数料差し引き前の年間賃料を入力してください。</a:t>
          </a:r>
          <a:endParaRPr lang="ja-JP" altLang="ja-JP" sz="1000">
            <a:solidFill>
              <a:schemeClr val="tx1"/>
            </a:solidFill>
            <a:effectLst/>
          </a:endParaRPr>
        </a:p>
        <a:p>
          <a:r>
            <a:rPr kumimoji="1" lang="ja-JP" altLang="en-US" sz="1000" b="1">
              <a:solidFill>
                <a:schemeClr val="tx1"/>
              </a:solidFill>
              <a:effectLst/>
              <a:latin typeface="+mn-lt"/>
              <a:ea typeface="+mn-ea"/>
              <a:cs typeface="+mn-cs"/>
            </a:rPr>
            <a:t>７</a:t>
          </a:r>
          <a:r>
            <a:rPr kumimoji="1" lang="en-US" altLang="ja-JP" sz="1000" b="1">
              <a:solidFill>
                <a:schemeClr val="tx1"/>
              </a:solidFill>
              <a:effectLst/>
              <a:latin typeface="+mn-lt"/>
              <a:ea typeface="+mn-ea"/>
              <a:cs typeface="+mn-cs"/>
            </a:rPr>
            <a:t>『</a:t>
          </a:r>
          <a:r>
            <a:rPr kumimoji="1" lang="ja-JP" altLang="ja-JP" sz="1000" b="1">
              <a:solidFill>
                <a:schemeClr val="tx1"/>
              </a:solidFill>
              <a:effectLst/>
              <a:latin typeface="+mn-lt"/>
              <a:ea typeface="+mn-ea"/>
              <a:cs typeface="+mn-cs"/>
            </a:rPr>
            <a:t>年間支払管理費</a:t>
          </a:r>
          <a:r>
            <a:rPr kumimoji="1" lang="en-US" altLang="ja-JP" sz="1000" b="1">
              <a:solidFill>
                <a:schemeClr val="tx1"/>
              </a:solidFill>
              <a:effectLst/>
              <a:latin typeface="+mn-lt"/>
              <a:ea typeface="+mn-ea"/>
              <a:cs typeface="+mn-cs"/>
            </a:rPr>
            <a:t>』</a:t>
          </a:r>
          <a:r>
            <a:rPr kumimoji="1" lang="ja-JP" altLang="ja-JP" sz="1000">
              <a:solidFill>
                <a:schemeClr val="tx1"/>
              </a:solidFill>
              <a:effectLst/>
              <a:latin typeface="+mn-lt"/>
              <a:ea typeface="+mn-ea"/>
              <a:cs typeface="+mn-cs"/>
            </a:rPr>
            <a:t>は銀行口座の引落し履歴を</a:t>
          </a:r>
          <a:r>
            <a:rPr kumimoji="1" lang="ja-JP" altLang="en-US" sz="1000">
              <a:solidFill>
                <a:schemeClr val="tx1"/>
              </a:solidFill>
              <a:effectLst/>
              <a:latin typeface="+mn-lt"/>
              <a:ea typeface="+mn-ea"/>
              <a:cs typeface="+mn-cs"/>
            </a:rPr>
            <a:t>などを</a:t>
          </a:r>
          <a:r>
            <a:rPr kumimoji="1" lang="ja-JP" altLang="ja-JP" sz="1000">
              <a:solidFill>
                <a:schemeClr val="tx1"/>
              </a:solidFill>
              <a:effectLst/>
              <a:latin typeface="+mn-lt"/>
              <a:ea typeface="+mn-ea"/>
              <a:cs typeface="+mn-cs"/>
            </a:rPr>
            <a:t>ご確認ください。物件ごとの内訳が不明な場合は、全物件の合計金額をいずれか</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つの欄に入力してください。</a:t>
          </a:r>
          <a:endParaRPr kumimoji="1" lang="en-US" altLang="ja-JP" sz="1000">
            <a:solidFill>
              <a:schemeClr val="tx1"/>
            </a:solidFill>
            <a:effectLst/>
            <a:latin typeface="+mn-lt"/>
            <a:ea typeface="+mn-ea"/>
            <a:cs typeface="+mn-cs"/>
          </a:endParaRPr>
        </a:p>
        <a:p>
          <a:r>
            <a:rPr kumimoji="1" lang="ja-JP" altLang="en-US" sz="1000" b="1">
              <a:solidFill>
                <a:schemeClr val="tx1"/>
              </a:solidFill>
              <a:effectLst/>
              <a:latin typeface="+mn-lt"/>
              <a:ea typeface="+mn-ea"/>
              <a:cs typeface="+mn-cs"/>
            </a:rPr>
            <a:t>８</a:t>
          </a:r>
          <a:r>
            <a:rPr kumimoji="1" lang="en-US" altLang="ja-JP" sz="1000" b="1">
              <a:solidFill>
                <a:schemeClr val="tx1"/>
              </a:solidFill>
              <a:effectLst/>
              <a:latin typeface="+mn-lt"/>
              <a:ea typeface="+mn-ea"/>
              <a:cs typeface="+mn-cs"/>
            </a:rPr>
            <a:t>『</a:t>
          </a:r>
          <a:r>
            <a:rPr kumimoji="1" lang="ja-JP" altLang="ja-JP" sz="1000" b="1">
              <a:solidFill>
                <a:schemeClr val="tx1"/>
              </a:solidFill>
              <a:effectLst/>
              <a:latin typeface="+mn-lt"/>
              <a:ea typeface="+mn-ea"/>
              <a:cs typeface="+mn-cs"/>
            </a:rPr>
            <a:t>年間集金代行手数料</a:t>
          </a:r>
          <a:r>
            <a:rPr kumimoji="1" lang="en-US" altLang="ja-JP" sz="1000" b="1">
              <a:solidFill>
                <a:schemeClr val="tx1"/>
              </a:solidFill>
              <a:effectLst/>
              <a:latin typeface="+mn-lt"/>
              <a:ea typeface="+mn-ea"/>
              <a:cs typeface="+mn-cs"/>
            </a:rPr>
            <a:t>』</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年間に支払った（差し引かれた）集金代行手数料の合計金額を入力してください。（集金代行のみ）</a:t>
          </a:r>
          <a:endParaRPr lang="ja-JP" altLang="ja-JP" sz="1000">
            <a:solidFill>
              <a:schemeClr val="tx1"/>
            </a:solidFill>
            <a:effectLst/>
          </a:endParaRPr>
        </a:p>
        <a:p>
          <a:pPr eaLnBrk="1" fontAlgn="auto" latinLnBrk="0" hangingPunct="1"/>
          <a:r>
            <a:rPr kumimoji="1" lang="ja-JP" altLang="en-US" sz="1000" b="1">
              <a:solidFill>
                <a:schemeClr val="tx1"/>
              </a:solidFill>
              <a:effectLst/>
              <a:latin typeface="+mn-lt"/>
              <a:ea typeface="+mn-ea"/>
              <a:cs typeface="+mn-cs"/>
            </a:rPr>
            <a:t>９</a:t>
          </a:r>
          <a:r>
            <a:rPr kumimoji="1" lang="en-US" altLang="ja-JP" sz="1000" b="1">
              <a:solidFill>
                <a:schemeClr val="tx1"/>
              </a:solidFill>
              <a:effectLst/>
              <a:latin typeface="+mn-lt"/>
              <a:ea typeface="+mn-ea"/>
              <a:cs typeface="+mn-cs"/>
            </a:rPr>
            <a:t>『</a:t>
          </a:r>
          <a:r>
            <a:rPr kumimoji="1" lang="ja-JP" altLang="ja-JP" sz="1000" b="1">
              <a:solidFill>
                <a:schemeClr val="tx1"/>
              </a:solidFill>
              <a:effectLst/>
              <a:latin typeface="+mn-lt"/>
              <a:ea typeface="+mn-ea"/>
              <a:cs typeface="+mn-cs"/>
            </a:rPr>
            <a:t>礼金・更新料</a:t>
          </a:r>
          <a:r>
            <a:rPr kumimoji="1" lang="en-US" altLang="ja-JP" sz="1000" b="1">
              <a:solidFill>
                <a:schemeClr val="tx1"/>
              </a:solidFill>
              <a:effectLst/>
              <a:latin typeface="+mn-lt"/>
              <a:ea typeface="+mn-ea"/>
              <a:cs typeface="+mn-cs"/>
            </a:rPr>
            <a:t>』</a:t>
          </a:r>
          <a:r>
            <a:rPr kumimoji="1" lang="ja-JP" altLang="ja-JP" sz="1000">
              <a:solidFill>
                <a:schemeClr val="tx1"/>
              </a:solidFill>
              <a:effectLst/>
              <a:latin typeface="+mn-lt"/>
              <a:ea typeface="+mn-ea"/>
              <a:cs typeface="+mn-cs"/>
            </a:rPr>
            <a:t>は礼金や更新料が発生した物件があればその金額</a:t>
          </a:r>
          <a:r>
            <a:rPr kumimoji="1" lang="ja-JP" altLang="en-US" sz="1000">
              <a:solidFill>
                <a:schemeClr val="tx1"/>
              </a:solidFill>
              <a:effectLst/>
              <a:latin typeface="+mn-lt"/>
              <a:ea typeface="+mn-ea"/>
              <a:cs typeface="+mn-cs"/>
            </a:rPr>
            <a:t>を</a:t>
          </a:r>
          <a:r>
            <a:rPr kumimoji="1" lang="ja-JP" altLang="ja-JP" sz="1000">
              <a:solidFill>
                <a:schemeClr val="tx1"/>
              </a:solidFill>
              <a:effectLst/>
              <a:latin typeface="+mn-lt"/>
              <a:ea typeface="+mn-ea"/>
              <a:cs typeface="+mn-cs"/>
            </a:rPr>
            <a:t>入力してください。（集金代行のみ）</a:t>
          </a:r>
          <a:endParaRPr lang="ja-JP" altLang="ja-JP" sz="1000">
            <a:solidFill>
              <a:schemeClr val="tx1"/>
            </a:solidFill>
            <a:effectLst/>
          </a:endParaRPr>
        </a:p>
        <a:p>
          <a:pPr eaLnBrk="1" fontAlgn="auto" latinLnBrk="0" hangingPunct="1"/>
          <a:r>
            <a:rPr kumimoji="1" lang="ja-JP" altLang="en-US" sz="1000" b="1">
              <a:solidFill>
                <a:schemeClr val="tx1"/>
              </a:solidFill>
              <a:effectLst/>
              <a:latin typeface="+mn-lt"/>
              <a:ea typeface="+mn-ea"/>
              <a:cs typeface="+mn-cs"/>
            </a:rPr>
            <a:t>１０</a:t>
          </a:r>
          <a:r>
            <a:rPr kumimoji="1" lang="en-US" altLang="ja-JP" sz="1000" b="1">
              <a:solidFill>
                <a:schemeClr val="tx1"/>
              </a:solidFill>
              <a:effectLst/>
              <a:latin typeface="+mn-lt"/>
              <a:ea typeface="+mn-ea"/>
              <a:cs typeface="+mn-cs"/>
            </a:rPr>
            <a:t>『</a:t>
          </a:r>
          <a:r>
            <a:rPr kumimoji="1" lang="ja-JP" altLang="ja-JP" sz="1000" b="1">
              <a:solidFill>
                <a:schemeClr val="tx1"/>
              </a:solidFill>
              <a:effectLst/>
              <a:latin typeface="+mn-lt"/>
              <a:ea typeface="+mn-ea"/>
              <a:cs typeface="+mn-cs"/>
            </a:rPr>
            <a:t>入居者募集手数料・更新契約手数料</a:t>
          </a:r>
          <a:r>
            <a:rPr kumimoji="1" lang="en-US" altLang="ja-JP" sz="1000" b="1">
              <a:solidFill>
                <a:schemeClr val="tx1"/>
              </a:solidFill>
              <a:effectLst/>
              <a:latin typeface="+mn-lt"/>
              <a:ea typeface="+mn-ea"/>
              <a:cs typeface="+mn-cs"/>
            </a:rPr>
            <a:t>』</a:t>
          </a:r>
          <a:r>
            <a:rPr kumimoji="1" lang="ja-JP" altLang="ja-JP" sz="1000">
              <a:solidFill>
                <a:schemeClr val="tx1"/>
              </a:solidFill>
              <a:effectLst/>
              <a:latin typeface="+mn-lt"/>
              <a:ea typeface="+mn-ea"/>
              <a:cs typeface="+mn-cs"/>
            </a:rPr>
            <a:t>は入居者の入退去や契約更新があり、各手数料を支払った（差し引かれた）場合はその手数料金額を入力してください。（集金代行のみ）</a:t>
          </a:r>
          <a:endParaRPr lang="ja-JP" altLang="ja-JP" sz="1000">
            <a:solidFill>
              <a:schemeClr val="tx1"/>
            </a:solidFill>
            <a:effectLst/>
          </a:endParaRPr>
        </a:p>
        <a:p>
          <a:r>
            <a:rPr kumimoji="1" lang="ja-JP" altLang="en-US" sz="1000" b="1">
              <a:solidFill>
                <a:schemeClr val="tx1"/>
              </a:solidFill>
              <a:effectLst/>
              <a:latin typeface="+mn-lt"/>
              <a:ea typeface="+mn-ea"/>
              <a:cs typeface="+mn-cs"/>
            </a:rPr>
            <a:t>１１</a:t>
          </a:r>
          <a:r>
            <a:rPr kumimoji="1" lang="en-US" altLang="ja-JP" sz="1000" b="1">
              <a:solidFill>
                <a:schemeClr val="tx1"/>
              </a:solidFill>
              <a:effectLst/>
              <a:latin typeface="+mn-lt"/>
              <a:ea typeface="+mn-ea"/>
              <a:cs typeface="+mn-cs"/>
            </a:rPr>
            <a:t>『</a:t>
          </a:r>
          <a:r>
            <a:rPr kumimoji="1" lang="ja-JP" altLang="en-US" sz="1000" b="1">
              <a:solidFill>
                <a:schemeClr val="tx1"/>
              </a:solidFill>
              <a:effectLst/>
              <a:latin typeface="+mn-lt"/>
              <a:ea typeface="+mn-ea"/>
              <a:cs typeface="+mn-cs"/>
            </a:rPr>
            <a:t>修繕費・</a:t>
          </a:r>
          <a:r>
            <a:rPr kumimoji="1" lang="ja-JP" altLang="ja-JP" sz="1000" b="1">
              <a:solidFill>
                <a:schemeClr val="tx1"/>
              </a:solidFill>
              <a:effectLst/>
              <a:latin typeface="+mn-lt"/>
              <a:ea typeface="+mn-ea"/>
              <a:cs typeface="+mn-cs"/>
            </a:rPr>
            <a:t>原状回復工事費</a:t>
          </a:r>
          <a:r>
            <a:rPr kumimoji="1" lang="en-US" altLang="ja-JP" sz="1000" b="1">
              <a:solidFill>
                <a:schemeClr val="tx1"/>
              </a:solidFill>
              <a:effectLst/>
              <a:latin typeface="+mn-lt"/>
              <a:ea typeface="+mn-ea"/>
              <a:cs typeface="+mn-cs"/>
            </a:rPr>
            <a:t>』</a:t>
          </a:r>
          <a:r>
            <a:rPr kumimoji="1" lang="ja-JP" altLang="ja-JP" sz="1000" b="0">
              <a:solidFill>
                <a:schemeClr val="tx1"/>
              </a:solidFill>
              <a:effectLst/>
              <a:latin typeface="+mn-lt"/>
              <a:ea typeface="+mn-ea"/>
              <a:cs typeface="+mn-cs"/>
            </a:rPr>
            <a:t>の請求があった物件は、請求書に記載された費用を入力してください。</a:t>
          </a:r>
          <a:endParaRPr lang="ja-JP" altLang="ja-JP" sz="1000">
            <a:solidFill>
              <a:schemeClr val="tx1"/>
            </a:solidFill>
            <a:effectLst/>
          </a:endParaRPr>
        </a:p>
        <a:p>
          <a:r>
            <a:rPr kumimoji="1" lang="ja-JP" altLang="ja-JP" sz="1000" b="0">
              <a:solidFill>
                <a:schemeClr val="tx1"/>
              </a:solidFill>
              <a:effectLst/>
              <a:latin typeface="+mn-lt"/>
              <a:ea typeface="+mn-ea"/>
              <a:cs typeface="+mn-cs"/>
            </a:rPr>
            <a:t>賃料から相殺した場合は、賃料相殺前の純粋な工事費用（修理交換費用など）を入力してください。</a:t>
          </a:r>
          <a:endParaRPr lang="ja-JP" altLang="ja-JP" sz="1000">
            <a:solidFill>
              <a:schemeClr val="tx1"/>
            </a:solidFill>
            <a:effectLst/>
          </a:endParaRPr>
        </a:p>
        <a:p>
          <a:r>
            <a:rPr kumimoji="1" lang="ja-JP" altLang="ja-JP" sz="1000" b="0">
              <a:solidFill>
                <a:schemeClr val="tx1"/>
              </a:solidFill>
              <a:effectLst/>
              <a:latin typeface="+mn-lt"/>
              <a:ea typeface="+mn-ea"/>
              <a:cs typeface="+mn-cs"/>
            </a:rPr>
            <a:t>各金融機関から郵送される返済表（予定表）や返済実績表</a:t>
          </a:r>
          <a:r>
            <a:rPr kumimoji="1" lang="ja-JP" altLang="ja-JP" sz="1000">
              <a:solidFill>
                <a:schemeClr val="tx1"/>
              </a:solidFill>
              <a:effectLst/>
              <a:latin typeface="+mn-lt"/>
              <a:ea typeface="+mn-ea"/>
              <a:cs typeface="+mn-cs"/>
            </a:rPr>
            <a:t>をご確認ください。</a:t>
          </a:r>
          <a:endParaRPr lang="ja-JP" altLang="ja-JP" sz="1000">
            <a:solidFill>
              <a:schemeClr val="tx1"/>
            </a:solidFill>
            <a:effectLst/>
          </a:endParaRPr>
        </a:p>
        <a:p>
          <a:pPr eaLnBrk="1" fontAlgn="auto" latinLnBrk="0" hangingPunct="1"/>
          <a:r>
            <a:rPr kumimoji="1" lang="ja-JP" altLang="en-US" sz="1000" b="1">
              <a:solidFill>
                <a:schemeClr val="tx1"/>
              </a:solidFill>
              <a:effectLst/>
              <a:latin typeface="+mn-lt"/>
              <a:ea typeface="+mn-ea"/>
              <a:cs typeface="+mn-cs"/>
            </a:rPr>
            <a:t>１３</a:t>
          </a:r>
          <a:r>
            <a:rPr kumimoji="1" lang="en-US" altLang="ja-JP" sz="1000" b="1">
              <a:solidFill>
                <a:schemeClr val="tx1"/>
              </a:solidFill>
              <a:effectLst/>
              <a:latin typeface="+mn-lt"/>
              <a:ea typeface="+mn-ea"/>
              <a:cs typeface="+mn-cs"/>
            </a:rPr>
            <a:t>『</a:t>
          </a:r>
          <a:r>
            <a:rPr kumimoji="1" lang="ja-JP" altLang="ja-JP" sz="1000" b="1">
              <a:solidFill>
                <a:schemeClr val="tx1"/>
              </a:solidFill>
              <a:effectLst/>
              <a:latin typeface="+mn-lt"/>
              <a:ea typeface="+mn-ea"/>
              <a:cs typeface="+mn-cs"/>
            </a:rPr>
            <a:t>購入時借入金額</a:t>
          </a:r>
          <a:r>
            <a:rPr kumimoji="1" lang="en-US" altLang="ja-JP" sz="1000" b="1">
              <a:solidFill>
                <a:schemeClr val="tx1"/>
              </a:solidFill>
              <a:effectLst/>
              <a:latin typeface="+mn-lt"/>
              <a:ea typeface="+mn-ea"/>
              <a:cs typeface="+mn-cs"/>
            </a:rPr>
            <a:t>』</a:t>
          </a:r>
          <a:r>
            <a:rPr kumimoji="1" lang="ja-JP" altLang="ja-JP" sz="1000">
              <a:solidFill>
                <a:schemeClr val="tx1"/>
              </a:solidFill>
              <a:effectLst/>
              <a:latin typeface="+mn-lt"/>
              <a:ea typeface="+mn-ea"/>
              <a:cs typeface="+mn-cs"/>
            </a:rPr>
            <a:t>は売買契約書の</a:t>
          </a:r>
          <a:r>
            <a:rPr kumimoji="1" lang="ja-JP" altLang="ja-JP" sz="1000" b="1">
              <a:solidFill>
                <a:schemeClr val="tx1"/>
              </a:solidFill>
              <a:effectLst/>
              <a:latin typeface="+mn-lt"/>
              <a:ea typeface="+mn-ea"/>
              <a:cs typeface="+mn-cs"/>
            </a:rPr>
            <a:t>「ローン利用額」「その他ローン利用額」</a:t>
          </a:r>
          <a:r>
            <a:rPr kumimoji="1" lang="ja-JP" altLang="ja-JP" sz="1000">
              <a:solidFill>
                <a:schemeClr val="tx1"/>
              </a:solidFill>
              <a:effectLst/>
              <a:latin typeface="+mn-lt"/>
              <a:ea typeface="+mn-ea"/>
              <a:cs typeface="+mn-cs"/>
            </a:rPr>
            <a:t>を足した金額を</a:t>
          </a:r>
          <a:endParaRPr lang="ja-JP" altLang="ja-JP" sz="1000">
            <a:solidFill>
              <a:schemeClr val="tx1"/>
            </a:solidFill>
            <a:effectLst/>
          </a:endParaRPr>
        </a:p>
        <a:p>
          <a:pPr eaLnBrk="1" fontAlgn="auto" latinLnBrk="0" hangingPunct="1"/>
          <a:r>
            <a:rPr kumimoji="1" lang="ja-JP" altLang="ja-JP" sz="1000">
              <a:solidFill>
                <a:schemeClr val="tx1"/>
              </a:solidFill>
              <a:effectLst/>
              <a:latin typeface="+mn-lt"/>
              <a:ea typeface="+mn-ea"/>
              <a:cs typeface="+mn-cs"/>
            </a:rPr>
            <a:t>　入力してください。（右下の売買契約書見本をご参照ください）</a:t>
          </a:r>
          <a:endParaRPr lang="ja-JP" altLang="ja-JP" sz="1000">
            <a:solidFill>
              <a:schemeClr val="tx1"/>
            </a:solidFill>
            <a:effectLst/>
          </a:endParaRPr>
        </a:p>
        <a:p>
          <a:pPr eaLnBrk="1" fontAlgn="auto" latinLnBrk="0" hangingPunct="1"/>
          <a:r>
            <a:rPr kumimoji="1" lang="en-US" altLang="ja-JP"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購入時借入金額は、借換をされた方は（借換前の）購入当初の借入金額を入力してください。</a:t>
          </a:r>
          <a:endParaRPr lang="ja-JP" altLang="ja-JP" sz="1000">
            <a:solidFill>
              <a:schemeClr val="tx1"/>
            </a:solidFill>
            <a:effectLst/>
          </a:endParaRPr>
        </a:p>
        <a:p>
          <a:r>
            <a:rPr kumimoji="1" lang="ja-JP" altLang="en-US" sz="1000" b="1">
              <a:solidFill>
                <a:schemeClr val="tx1"/>
              </a:solidFill>
              <a:effectLst/>
              <a:latin typeface="+mn-lt"/>
              <a:ea typeface="+mn-ea"/>
              <a:cs typeface="+mn-cs"/>
            </a:rPr>
            <a:t>１４</a:t>
          </a:r>
          <a:r>
            <a:rPr kumimoji="1" lang="en-US" altLang="ja-JP" sz="1000" b="1">
              <a:solidFill>
                <a:schemeClr val="tx1"/>
              </a:solidFill>
              <a:effectLst/>
              <a:latin typeface="+mn-lt"/>
              <a:ea typeface="+mn-ea"/>
              <a:cs typeface="+mn-cs"/>
            </a:rPr>
            <a:t>『</a:t>
          </a:r>
          <a:r>
            <a:rPr kumimoji="1" lang="ja-JP" altLang="ja-JP" sz="1000" b="1">
              <a:solidFill>
                <a:schemeClr val="tx1"/>
              </a:solidFill>
              <a:effectLst/>
              <a:latin typeface="+mn-lt"/>
              <a:ea typeface="+mn-ea"/>
              <a:cs typeface="+mn-cs"/>
            </a:rPr>
            <a:t>支払い利子の年間合計額は</a:t>
          </a:r>
          <a:r>
            <a:rPr kumimoji="1" lang="en-US" altLang="ja-JP" sz="1000" b="1">
              <a:solidFill>
                <a:schemeClr val="tx1"/>
              </a:solidFill>
              <a:effectLst/>
              <a:latin typeface="+mn-lt"/>
              <a:ea typeface="+mn-ea"/>
              <a:cs typeface="+mn-cs"/>
            </a:rPr>
            <a:t>』</a:t>
          </a:r>
          <a:r>
            <a:rPr kumimoji="1" lang="ja-JP" altLang="ja-JP" sz="1000">
              <a:solidFill>
                <a:schemeClr val="tx1"/>
              </a:solidFill>
              <a:effectLst/>
              <a:latin typeface="+mn-lt"/>
              <a:ea typeface="+mn-ea"/>
              <a:cs typeface="+mn-cs"/>
            </a:rPr>
            <a:t>該当年の</a:t>
          </a:r>
          <a:r>
            <a:rPr kumimoji="1" lang="en-US" altLang="ja-JP" sz="1000" b="1">
              <a:solidFill>
                <a:schemeClr val="tx1"/>
              </a:solidFill>
              <a:effectLst/>
              <a:latin typeface="+mn-lt"/>
              <a:ea typeface="+mn-ea"/>
              <a:cs typeface="+mn-cs"/>
            </a:rPr>
            <a:t>1</a:t>
          </a:r>
          <a:r>
            <a:rPr kumimoji="1" lang="ja-JP" altLang="ja-JP" sz="1000" b="1">
              <a:solidFill>
                <a:schemeClr val="tx1"/>
              </a:solidFill>
              <a:effectLst/>
              <a:latin typeface="+mn-lt"/>
              <a:ea typeface="+mn-ea"/>
              <a:cs typeface="+mn-cs"/>
            </a:rPr>
            <a:t>～</a:t>
          </a:r>
          <a:r>
            <a:rPr kumimoji="1" lang="en-US" altLang="ja-JP" sz="1000" b="1">
              <a:solidFill>
                <a:schemeClr val="tx1"/>
              </a:solidFill>
              <a:effectLst/>
              <a:latin typeface="+mn-lt"/>
              <a:ea typeface="+mn-ea"/>
              <a:cs typeface="+mn-cs"/>
            </a:rPr>
            <a:t>12</a:t>
          </a:r>
          <a:r>
            <a:rPr kumimoji="1" lang="ja-JP" altLang="ja-JP" sz="1000" b="1">
              <a:solidFill>
                <a:schemeClr val="tx1"/>
              </a:solidFill>
              <a:effectLst/>
              <a:latin typeface="+mn-lt"/>
              <a:ea typeface="+mn-ea"/>
              <a:cs typeface="+mn-cs"/>
            </a:rPr>
            <a:t>月までの利子（利息）の合計額</a:t>
          </a:r>
          <a:r>
            <a:rPr kumimoji="1" lang="ja-JP" altLang="ja-JP" sz="1000">
              <a:solidFill>
                <a:schemeClr val="tx1"/>
              </a:solidFill>
              <a:effectLst/>
              <a:latin typeface="+mn-lt"/>
              <a:ea typeface="+mn-ea"/>
              <a:cs typeface="+mn-cs"/>
            </a:rPr>
            <a:t>を入力してください。</a:t>
          </a:r>
          <a:endParaRPr kumimoji="1" lang="en-US" altLang="ja-JP" sz="1000">
            <a:solidFill>
              <a:schemeClr val="tx1"/>
            </a:solidFill>
            <a:effectLst/>
            <a:latin typeface="+mn-lt"/>
            <a:ea typeface="+mn-ea"/>
            <a:cs typeface="+mn-cs"/>
          </a:endParaRPr>
        </a:p>
        <a:p>
          <a:endParaRPr kumimoji="1" lang="en-US" altLang="ja-JP" sz="1000">
            <a:solidFill>
              <a:schemeClr val="tx1"/>
            </a:solidFill>
            <a:effectLst/>
            <a:latin typeface="+mn-lt"/>
            <a:ea typeface="+mn-ea"/>
            <a:cs typeface="+mn-cs"/>
          </a:endParaRPr>
        </a:p>
        <a:p>
          <a:r>
            <a:rPr kumimoji="1" lang="ja-JP" altLang="en-US" sz="1050" b="1">
              <a:solidFill>
                <a:schemeClr val="tx1"/>
              </a:solidFill>
              <a:effectLst/>
              <a:latin typeface="+mn-lt"/>
              <a:ea typeface="+mn-ea"/>
              <a:cs typeface="+mn-cs"/>
            </a:rPr>
            <a:t>１５・１６</a:t>
          </a:r>
          <a:r>
            <a:rPr kumimoji="1" lang="en-US" altLang="ja-JP" sz="1050" b="1">
              <a:solidFill>
                <a:schemeClr val="tx1"/>
              </a:solidFill>
              <a:effectLst/>
              <a:latin typeface="+mn-lt"/>
              <a:ea typeface="+mn-ea"/>
              <a:cs typeface="+mn-cs"/>
            </a:rPr>
            <a:t>『</a:t>
          </a:r>
          <a:r>
            <a:rPr kumimoji="1" lang="ja-JP" altLang="en-US" sz="1050" b="1">
              <a:solidFill>
                <a:schemeClr val="tx1"/>
              </a:solidFill>
              <a:effectLst/>
              <a:latin typeface="+mn-lt"/>
              <a:ea typeface="+mn-ea"/>
              <a:cs typeface="+mn-cs"/>
            </a:rPr>
            <a:t>売買価格</a:t>
          </a:r>
          <a:r>
            <a:rPr kumimoji="1" lang="en-US" altLang="ja-JP" sz="1050" b="1">
              <a:solidFill>
                <a:schemeClr val="tx1"/>
              </a:solidFill>
              <a:effectLst/>
              <a:latin typeface="+mn-lt"/>
              <a:ea typeface="+mn-ea"/>
              <a:cs typeface="+mn-cs"/>
            </a:rPr>
            <a:t>』『</a:t>
          </a:r>
          <a:r>
            <a:rPr kumimoji="1" lang="ja-JP" altLang="en-US" sz="1050" b="1">
              <a:solidFill>
                <a:schemeClr val="tx1"/>
              </a:solidFill>
              <a:effectLst/>
              <a:latin typeface="+mn-lt"/>
              <a:ea typeface="+mn-ea"/>
              <a:cs typeface="+mn-cs"/>
            </a:rPr>
            <a:t>消費税額</a:t>
          </a:r>
          <a:r>
            <a:rPr kumimoji="1" lang="en-US" altLang="ja-JP" sz="1050" b="1">
              <a:solidFill>
                <a:schemeClr val="tx1"/>
              </a:solidFill>
              <a:effectLst/>
              <a:latin typeface="+mn-lt"/>
              <a:ea typeface="+mn-ea"/>
              <a:cs typeface="+mn-cs"/>
            </a:rPr>
            <a:t>』</a:t>
          </a:r>
        </a:p>
        <a:p>
          <a:r>
            <a:rPr kumimoji="1" lang="ja-JP" altLang="ja-JP" sz="1050" b="0">
              <a:solidFill>
                <a:schemeClr val="tx1"/>
              </a:solidFill>
              <a:effectLst/>
              <a:latin typeface="+mn-lt"/>
              <a:ea typeface="+mn-ea"/>
              <a:cs typeface="+mn-cs"/>
            </a:rPr>
            <a:t>売買契約書の署名したページ</a:t>
          </a:r>
          <a:r>
            <a:rPr kumimoji="1" lang="ja-JP" altLang="ja-JP" sz="1050">
              <a:solidFill>
                <a:schemeClr val="tx1"/>
              </a:solidFill>
              <a:effectLst/>
              <a:latin typeface="+mn-lt"/>
              <a:ea typeface="+mn-ea"/>
              <a:cs typeface="+mn-cs"/>
            </a:rPr>
            <a:t>をご確認</a:t>
          </a:r>
          <a:endParaRPr lang="ja-JP" altLang="ja-JP" sz="1000">
            <a:solidFill>
              <a:schemeClr val="tx1"/>
            </a:solidFill>
            <a:effectLst/>
          </a:endParaRPr>
        </a:p>
        <a:p>
          <a:r>
            <a:rPr kumimoji="1" lang="ja-JP" altLang="ja-JP" sz="1050">
              <a:solidFill>
                <a:schemeClr val="tx1"/>
              </a:solidFill>
              <a:effectLst/>
              <a:latin typeface="+mn-lt"/>
              <a:ea typeface="+mn-ea"/>
              <a:cs typeface="+mn-cs"/>
            </a:rPr>
            <a:t>ください。過去セミナーで利用した</a:t>
          </a:r>
          <a:endParaRPr lang="ja-JP" altLang="ja-JP" sz="1000">
            <a:solidFill>
              <a:schemeClr val="tx1"/>
            </a:solidFill>
            <a:effectLst/>
          </a:endParaRPr>
        </a:p>
        <a:p>
          <a:r>
            <a:rPr kumimoji="1" lang="ja-JP" altLang="ja-JP" sz="1050">
              <a:solidFill>
                <a:schemeClr val="tx1"/>
              </a:solidFill>
              <a:effectLst/>
              <a:latin typeface="+mn-lt"/>
              <a:ea typeface="+mn-ea"/>
              <a:cs typeface="+mn-cs"/>
            </a:rPr>
            <a:t>事前確認事項記入用紙の数字を転記し</a:t>
          </a:r>
          <a:endParaRPr lang="ja-JP" altLang="ja-JP" sz="1000">
            <a:solidFill>
              <a:schemeClr val="tx1"/>
            </a:solidFill>
            <a:effectLst/>
          </a:endParaRPr>
        </a:p>
        <a:p>
          <a:r>
            <a:rPr kumimoji="1" lang="ja-JP" altLang="ja-JP" sz="1050">
              <a:solidFill>
                <a:schemeClr val="tx1"/>
              </a:solidFill>
              <a:effectLst/>
              <a:latin typeface="+mn-lt"/>
              <a:ea typeface="+mn-ea"/>
              <a:cs typeface="+mn-cs"/>
            </a:rPr>
            <a:t>ても大丈夫です。</a:t>
          </a:r>
          <a:endParaRPr lang="ja-JP" altLang="ja-JP" sz="1000">
            <a:solidFill>
              <a:schemeClr val="tx1"/>
            </a:solidFill>
            <a:effectLst/>
          </a:endParaRPr>
        </a:p>
        <a:p>
          <a:r>
            <a:rPr kumimoji="1" lang="ja-JP" altLang="ja-JP" sz="1050">
              <a:solidFill>
                <a:schemeClr val="tx1"/>
              </a:solidFill>
              <a:effectLst/>
              <a:latin typeface="+mn-lt"/>
              <a:ea typeface="+mn-ea"/>
              <a:cs typeface="+mn-cs"/>
            </a:rPr>
            <a:t>　</a:t>
          </a:r>
          <a:r>
            <a:rPr kumimoji="1" lang="ja-JP" altLang="ja-JP" sz="1050" b="1">
              <a:solidFill>
                <a:schemeClr val="tx1"/>
              </a:solidFill>
              <a:effectLst/>
              <a:latin typeface="+mn-lt"/>
              <a:ea typeface="+mn-ea"/>
              <a:cs typeface="+mn-cs"/>
            </a:rPr>
            <a:t>売買価格</a:t>
          </a:r>
          <a:r>
            <a:rPr kumimoji="1" lang="ja-JP" altLang="ja-JP" sz="1050">
              <a:solidFill>
                <a:schemeClr val="tx1"/>
              </a:solidFill>
              <a:effectLst/>
              <a:latin typeface="+mn-lt"/>
              <a:ea typeface="+mn-ea"/>
              <a:cs typeface="+mn-cs"/>
            </a:rPr>
            <a:t>＝</a:t>
          </a:r>
          <a:r>
            <a:rPr kumimoji="1" lang="ja-JP" altLang="ja-JP" sz="1050" b="1">
              <a:solidFill>
                <a:schemeClr val="tx1"/>
              </a:solidFill>
              <a:effectLst/>
              <a:latin typeface="+mn-lt"/>
              <a:ea typeface="+mn-ea"/>
              <a:cs typeface="+mn-cs"/>
            </a:rPr>
            <a:t>売買代金</a:t>
          </a:r>
          <a:r>
            <a:rPr kumimoji="1" lang="ja-JP" altLang="ja-JP" sz="1050">
              <a:solidFill>
                <a:schemeClr val="tx1"/>
              </a:solidFill>
              <a:effectLst/>
              <a:latin typeface="+mn-lt"/>
              <a:ea typeface="+mn-ea"/>
              <a:cs typeface="+mn-cs"/>
            </a:rPr>
            <a:t>の数字を入力</a:t>
          </a:r>
          <a:endParaRPr lang="ja-JP" altLang="ja-JP" sz="1000">
            <a:solidFill>
              <a:schemeClr val="tx1"/>
            </a:solidFill>
            <a:effectLst/>
          </a:endParaRPr>
        </a:p>
        <a:p>
          <a:r>
            <a:rPr kumimoji="1" lang="ja-JP" altLang="ja-JP" sz="1050">
              <a:solidFill>
                <a:schemeClr val="tx1"/>
              </a:solidFill>
              <a:effectLst/>
              <a:latin typeface="+mn-lt"/>
              <a:ea typeface="+mn-ea"/>
              <a:cs typeface="+mn-cs"/>
            </a:rPr>
            <a:t>　</a:t>
          </a:r>
          <a:r>
            <a:rPr kumimoji="1" lang="ja-JP" altLang="ja-JP" sz="1050" b="1">
              <a:solidFill>
                <a:schemeClr val="tx1"/>
              </a:solidFill>
              <a:effectLst/>
              <a:latin typeface="+mn-lt"/>
              <a:ea typeface="+mn-ea"/>
              <a:cs typeface="+mn-cs"/>
            </a:rPr>
            <a:t>消費税額</a:t>
          </a:r>
          <a:r>
            <a:rPr kumimoji="1" lang="ja-JP" altLang="ja-JP" sz="1050">
              <a:solidFill>
                <a:schemeClr val="tx1"/>
              </a:solidFill>
              <a:effectLst/>
              <a:latin typeface="+mn-lt"/>
              <a:ea typeface="+mn-ea"/>
              <a:cs typeface="+mn-cs"/>
            </a:rPr>
            <a:t>＝</a:t>
          </a:r>
          <a:r>
            <a:rPr kumimoji="1" lang="ja-JP" altLang="ja-JP" sz="1050" b="1">
              <a:solidFill>
                <a:schemeClr val="tx1"/>
              </a:solidFill>
              <a:effectLst/>
              <a:latin typeface="+mn-lt"/>
              <a:ea typeface="+mn-ea"/>
              <a:cs typeface="+mn-cs"/>
            </a:rPr>
            <a:t>消費税</a:t>
          </a:r>
          <a:r>
            <a:rPr kumimoji="1" lang="ja-JP" altLang="en-US" sz="1050" b="0">
              <a:solidFill>
                <a:schemeClr val="tx1"/>
              </a:solidFill>
              <a:effectLst/>
              <a:latin typeface="+mn-lt"/>
              <a:ea typeface="+mn-ea"/>
              <a:cs typeface="+mn-cs"/>
            </a:rPr>
            <a:t>の数字</a:t>
          </a:r>
          <a:r>
            <a:rPr kumimoji="1" lang="ja-JP" altLang="ja-JP" sz="1050">
              <a:solidFill>
                <a:schemeClr val="tx1"/>
              </a:solidFill>
              <a:effectLst/>
              <a:latin typeface="+mn-lt"/>
              <a:ea typeface="+mn-ea"/>
              <a:cs typeface="+mn-cs"/>
            </a:rPr>
            <a:t>を入力</a:t>
          </a:r>
          <a:endParaRPr lang="ja-JP" altLang="ja-JP" sz="1000">
            <a:solidFill>
              <a:schemeClr val="tx1"/>
            </a:solidFill>
            <a:effectLst/>
          </a:endParaRPr>
        </a:p>
        <a:p>
          <a:endParaRPr lang="ja-JP" altLang="ja-JP" sz="1000">
            <a:solidFill>
              <a:schemeClr val="tx1"/>
            </a:solidFill>
            <a:effectLst/>
          </a:endParaRPr>
        </a:p>
        <a:p>
          <a:endParaRPr lang="ja-JP" altLang="ja-JP" sz="1000">
            <a:solidFill>
              <a:schemeClr val="tx1"/>
            </a:solidFill>
            <a:effectLst/>
          </a:endParaRPr>
        </a:p>
        <a:p>
          <a:pPr algn="l"/>
          <a:endParaRPr kumimoji="1" lang="ja-JP" altLang="en-US" sz="1000">
            <a:solidFill>
              <a:schemeClr val="tx1"/>
            </a:solidFill>
          </a:endParaRPr>
        </a:p>
      </xdr:txBody>
    </xdr:sp>
    <xdr:clientData/>
  </xdr:twoCellAnchor>
  <mc:AlternateContent xmlns:mc="http://schemas.openxmlformats.org/markup-compatibility/2006">
    <mc:Choice xmlns:a14="http://schemas.microsoft.com/office/drawing/2010/main" Requires="a14">
      <xdr:twoCellAnchor>
        <xdr:from>
          <xdr:col>25</xdr:col>
          <xdr:colOff>188716</xdr:colOff>
          <xdr:row>53</xdr:row>
          <xdr:rowOff>14032</xdr:rowOff>
        </xdr:from>
        <xdr:to>
          <xdr:col>31</xdr:col>
          <xdr:colOff>9755</xdr:colOff>
          <xdr:row>53</xdr:row>
          <xdr:rowOff>194032</xdr:rowOff>
        </xdr:to>
        <xdr:grpSp>
          <xdr:nvGrpSpPr>
            <xdr:cNvPr id="2" name="グループ化 1">
              <a:extLst>
                <a:ext uri="{FF2B5EF4-FFF2-40B4-BE49-F238E27FC236}">
                  <a16:creationId xmlns:a16="http://schemas.microsoft.com/office/drawing/2014/main" id="{DE20C67A-C9A3-421B-9627-12975F9DB22C}"/>
                </a:ext>
              </a:extLst>
            </xdr:cNvPr>
            <xdr:cNvGrpSpPr/>
          </xdr:nvGrpSpPr>
          <xdr:grpSpPr>
            <a:xfrm>
              <a:off x="5862303" y="9307119"/>
              <a:ext cx="1013735" cy="180000"/>
              <a:chOff x="5886223" y="8302947"/>
              <a:chExt cx="994104" cy="263641"/>
            </a:xfrm>
          </xdr:grpSpPr>
          <xdr:sp macro="" textlink="">
            <xdr:nvSpPr>
              <xdr:cNvPr id="26625" name="Option Button 1" hidden="1">
                <a:extLst>
                  <a:ext uri="{63B3BB69-23CF-44E3-9099-C40C66FF867C}">
                    <a14:compatExt spid="_x0000_s26625"/>
                  </a:ext>
                  <a:ext uri="{FF2B5EF4-FFF2-40B4-BE49-F238E27FC236}">
                    <a16:creationId xmlns:a16="http://schemas.microsoft.com/office/drawing/2014/main" id="{00000000-0008-0000-0000-000001680000}"/>
                  </a:ext>
                </a:extLst>
              </xdr:cNvPr>
              <xdr:cNvSpPr/>
            </xdr:nvSpPr>
            <xdr:spPr bwMode="auto">
              <a:xfrm>
                <a:off x="5886223" y="8302947"/>
                <a:ext cx="505687" cy="2636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26626" name="Option Button 2" hidden="1">
                <a:extLst>
                  <a:ext uri="{63B3BB69-23CF-44E3-9099-C40C66FF867C}">
                    <a14:compatExt spid="_x0000_s26626"/>
                  </a:ext>
                  <a:ext uri="{FF2B5EF4-FFF2-40B4-BE49-F238E27FC236}">
                    <a16:creationId xmlns:a16="http://schemas.microsoft.com/office/drawing/2014/main" id="{00000000-0008-0000-0000-000002680000}"/>
                  </a:ext>
                </a:extLst>
              </xdr:cNvPr>
              <xdr:cNvSpPr/>
            </xdr:nvSpPr>
            <xdr:spPr bwMode="auto">
              <a:xfrm>
                <a:off x="6374640" y="8302947"/>
                <a:ext cx="505687" cy="2636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54</xdr:row>
          <xdr:rowOff>13076</xdr:rowOff>
        </xdr:from>
        <xdr:to>
          <xdr:col>31</xdr:col>
          <xdr:colOff>9755</xdr:colOff>
          <xdr:row>54</xdr:row>
          <xdr:rowOff>193076</xdr:rowOff>
        </xdr:to>
        <xdr:grpSp>
          <xdr:nvGrpSpPr>
            <xdr:cNvPr id="3" name="グループ化 1">
              <a:extLst>
                <a:ext uri="{FF2B5EF4-FFF2-40B4-BE49-F238E27FC236}">
                  <a16:creationId xmlns:a16="http://schemas.microsoft.com/office/drawing/2014/main" id="{794E74C7-9E1B-4B6A-A750-107B4E51193E}"/>
                </a:ext>
              </a:extLst>
            </xdr:cNvPr>
            <xdr:cNvGrpSpPr>
              <a:grpSpLocks/>
            </xdr:cNvGrpSpPr>
          </xdr:nvGrpSpPr>
          <xdr:grpSpPr bwMode="auto">
            <a:xfrm>
              <a:off x="5862303" y="9513228"/>
              <a:ext cx="1013735" cy="180000"/>
              <a:chOff x="7169902" y="8060768"/>
              <a:chExt cx="978253" cy="243328"/>
            </a:xfrm>
          </xdr:grpSpPr>
          <xdr:sp macro="" textlink="">
            <xdr:nvSpPr>
              <xdr:cNvPr id="26627" name="Option Button 3" hidden="1">
                <a:extLst>
                  <a:ext uri="{63B3BB69-23CF-44E3-9099-C40C66FF867C}">
                    <a14:compatExt spid="_x0000_s26627"/>
                  </a:ext>
                  <a:ext uri="{FF2B5EF4-FFF2-40B4-BE49-F238E27FC236}">
                    <a16:creationId xmlns:a16="http://schemas.microsoft.com/office/drawing/2014/main" id="{00000000-0008-0000-0000-000003680000}"/>
                  </a:ext>
                </a:extLst>
              </xdr:cNvPr>
              <xdr:cNvSpPr/>
            </xdr:nvSpPr>
            <xdr:spPr bwMode="auto">
              <a:xfrm>
                <a:off x="7169902" y="806076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26628" name="Option Button 4" hidden="1">
                <a:extLst>
                  <a:ext uri="{63B3BB69-23CF-44E3-9099-C40C66FF867C}">
                    <a14:compatExt spid="_x0000_s26628"/>
                  </a:ext>
                  <a:ext uri="{FF2B5EF4-FFF2-40B4-BE49-F238E27FC236}">
                    <a16:creationId xmlns:a16="http://schemas.microsoft.com/office/drawing/2014/main" id="{00000000-0008-0000-0000-000004680000}"/>
                  </a:ext>
                </a:extLst>
              </xdr:cNvPr>
              <xdr:cNvSpPr/>
            </xdr:nvSpPr>
            <xdr:spPr bwMode="auto">
              <a:xfrm>
                <a:off x="7650510" y="8060842"/>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55</xdr:row>
          <xdr:rowOff>12120</xdr:rowOff>
        </xdr:from>
        <xdr:to>
          <xdr:col>31</xdr:col>
          <xdr:colOff>9755</xdr:colOff>
          <xdr:row>55</xdr:row>
          <xdr:rowOff>192120</xdr:rowOff>
        </xdr:to>
        <xdr:grpSp>
          <xdr:nvGrpSpPr>
            <xdr:cNvPr id="4" name="グループ化 1">
              <a:extLst>
                <a:ext uri="{FF2B5EF4-FFF2-40B4-BE49-F238E27FC236}">
                  <a16:creationId xmlns:a16="http://schemas.microsoft.com/office/drawing/2014/main" id="{C1CEA4A3-419F-48DB-BAB6-EC44DFB1C351}"/>
                </a:ext>
              </a:extLst>
            </xdr:cNvPr>
            <xdr:cNvGrpSpPr>
              <a:grpSpLocks/>
            </xdr:cNvGrpSpPr>
          </xdr:nvGrpSpPr>
          <xdr:grpSpPr bwMode="auto">
            <a:xfrm>
              <a:off x="5862303" y="9719337"/>
              <a:ext cx="1013735" cy="180000"/>
              <a:chOff x="7169893" y="8060788"/>
              <a:chExt cx="978253" cy="243254"/>
            </a:xfrm>
          </xdr:grpSpPr>
          <xdr:sp macro="" textlink="">
            <xdr:nvSpPr>
              <xdr:cNvPr id="26629" name="Option Button 5" hidden="1">
                <a:extLst>
                  <a:ext uri="{63B3BB69-23CF-44E3-9099-C40C66FF867C}">
                    <a14:compatExt spid="_x0000_s26629"/>
                  </a:ext>
                  <a:ext uri="{FF2B5EF4-FFF2-40B4-BE49-F238E27FC236}">
                    <a16:creationId xmlns:a16="http://schemas.microsoft.com/office/drawing/2014/main" id="{00000000-0008-0000-0000-000005680000}"/>
                  </a:ext>
                </a:extLst>
              </xdr:cNvPr>
              <xdr:cNvSpPr/>
            </xdr:nvSpPr>
            <xdr:spPr bwMode="auto">
              <a:xfrm>
                <a:off x="7169893"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26630" name="Option Button 6" hidden="1">
                <a:extLst>
                  <a:ext uri="{63B3BB69-23CF-44E3-9099-C40C66FF867C}">
                    <a14:compatExt spid="_x0000_s26630"/>
                  </a:ext>
                  <a:ext uri="{FF2B5EF4-FFF2-40B4-BE49-F238E27FC236}">
                    <a16:creationId xmlns:a16="http://schemas.microsoft.com/office/drawing/2014/main" id="{00000000-0008-0000-0000-000006680000}"/>
                  </a:ext>
                </a:extLst>
              </xdr:cNvPr>
              <xdr:cNvSpPr/>
            </xdr:nvSpPr>
            <xdr:spPr bwMode="auto">
              <a:xfrm>
                <a:off x="7650501"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56</xdr:row>
          <xdr:rowOff>11164</xdr:rowOff>
        </xdr:from>
        <xdr:to>
          <xdr:col>31</xdr:col>
          <xdr:colOff>9755</xdr:colOff>
          <xdr:row>56</xdr:row>
          <xdr:rowOff>191164</xdr:rowOff>
        </xdr:to>
        <xdr:grpSp>
          <xdr:nvGrpSpPr>
            <xdr:cNvPr id="5" name="グループ化 1">
              <a:extLst>
                <a:ext uri="{FF2B5EF4-FFF2-40B4-BE49-F238E27FC236}">
                  <a16:creationId xmlns:a16="http://schemas.microsoft.com/office/drawing/2014/main" id="{3D889E3C-CA18-4CDC-A89E-074C302B2524}"/>
                </a:ext>
              </a:extLst>
            </xdr:cNvPr>
            <xdr:cNvGrpSpPr>
              <a:grpSpLocks/>
            </xdr:cNvGrpSpPr>
          </xdr:nvGrpSpPr>
          <xdr:grpSpPr bwMode="auto">
            <a:xfrm>
              <a:off x="5862303" y="9925447"/>
              <a:ext cx="1013735" cy="180000"/>
              <a:chOff x="7169868" y="8060788"/>
              <a:chExt cx="978312" cy="243254"/>
            </a:xfrm>
          </xdr:grpSpPr>
          <xdr:sp macro="" textlink="">
            <xdr:nvSpPr>
              <xdr:cNvPr id="26631" name="Option Button 7" hidden="1">
                <a:extLst>
                  <a:ext uri="{63B3BB69-23CF-44E3-9099-C40C66FF867C}">
                    <a14:compatExt spid="_x0000_s26631"/>
                  </a:ext>
                  <a:ext uri="{FF2B5EF4-FFF2-40B4-BE49-F238E27FC236}">
                    <a16:creationId xmlns:a16="http://schemas.microsoft.com/office/drawing/2014/main" id="{00000000-0008-0000-0000-000007680000}"/>
                  </a:ext>
                </a:extLst>
              </xdr:cNvPr>
              <xdr:cNvSpPr/>
            </xdr:nvSpPr>
            <xdr:spPr bwMode="auto">
              <a:xfrm>
                <a:off x="7169868"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26632" name="Option Button 8" hidden="1">
                <a:extLst>
                  <a:ext uri="{63B3BB69-23CF-44E3-9099-C40C66FF867C}">
                    <a14:compatExt spid="_x0000_s26632"/>
                  </a:ext>
                  <a:ext uri="{FF2B5EF4-FFF2-40B4-BE49-F238E27FC236}">
                    <a16:creationId xmlns:a16="http://schemas.microsoft.com/office/drawing/2014/main" id="{00000000-0008-0000-0000-000008680000}"/>
                  </a:ext>
                </a:extLst>
              </xdr:cNvPr>
              <xdr:cNvSpPr/>
            </xdr:nvSpPr>
            <xdr:spPr bwMode="auto">
              <a:xfrm>
                <a:off x="7650535"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59</xdr:row>
          <xdr:rowOff>8297</xdr:rowOff>
        </xdr:from>
        <xdr:to>
          <xdr:col>31</xdr:col>
          <xdr:colOff>9755</xdr:colOff>
          <xdr:row>59</xdr:row>
          <xdr:rowOff>188297</xdr:rowOff>
        </xdr:to>
        <xdr:grpSp>
          <xdr:nvGrpSpPr>
            <xdr:cNvPr id="6" name="グループ化 1">
              <a:extLst>
                <a:ext uri="{FF2B5EF4-FFF2-40B4-BE49-F238E27FC236}">
                  <a16:creationId xmlns:a16="http://schemas.microsoft.com/office/drawing/2014/main" id="{3813BEC3-BEFD-49A9-8EC6-712F8B1A4CA7}"/>
                </a:ext>
              </a:extLst>
            </xdr:cNvPr>
            <xdr:cNvGrpSpPr>
              <a:grpSpLocks/>
            </xdr:cNvGrpSpPr>
          </xdr:nvGrpSpPr>
          <xdr:grpSpPr bwMode="auto">
            <a:xfrm>
              <a:off x="5862303" y="10543775"/>
              <a:ext cx="1013735" cy="180000"/>
              <a:chOff x="7169764" y="8060788"/>
              <a:chExt cx="978286" cy="243254"/>
            </a:xfrm>
          </xdr:grpSpPr>
          <xdr:sp macro="" textlink="">
            <xdr:nvSpPr>
              <xdr:cNvPr id="26633" name="Option Button 9" hidden="1">
                <a:extLst>
                  <a:ext uri="{63B3BB69-23CF-44E3-9099-C40C66FF867C}">
                    <a14:compatExt spid="_x0000_s26633"/>
                  </a:ext>
                  <a:ext uri="{FF2B5EF4-FFF2-40B4-BE49-F238E27FC236}">
                    <a16:creationId xmlns:a16="http://schemas.microsoft.com/office/drawing/2014/main" id="{00000000-0008-0000-0000-000009680000}"/>
                  </a:ext>
                </a:extLst>
              </xdr:cNvPr>
              <xdr:cNvSpPr/>
            </xdr:nvSpPr>
            <xdr:spPr bwMode="auto">
              <a:xfrm>
                <a:off x="7169764"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26634" name="Option Button 10" hidden="1">
                <a:extLst>
                  <a:ext uri="{63B3BB69-23CF-44E3-9099-C40C66FF867C}">
                    <a14:compatExt spid="_x0000_s26634"/>
                  </a:ext>
                  <a:ext uri="{FF2B5EF4-FFF2-40B4-BE49-F238E27FC236}">
                    <a16:creationId xmlns:a16="http://schemas.microsoft.com/office/drawing/2014/main" id="{00000000-0008-0000-0000-00000A680000}"/>
                  </a:ext>
                </a:extLst>
              </xdr:cNvPr>
              <xdr:cNvSpPr/>
            </xdr:nvSpPr>
            <xdr:spPr bwMode="auto">
              <a:xfrm>
                <a:off x="7650405"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58</xdr:row>
          <xdr:rowOff>9253</xdr:rowOff>
        </xdr:from>
        <xdr:to>
          <xdr:col>31</xdr:col>
          <xdr:colOff>9755</xdr:colOff>
          <xdr:row>58</xdr:row>
          <xdr:rowOff>189253</xdr:rowOff>
        </xdr:to>
        <xdr:grpSp>
          <xdr:nvGrpSpPr>
            <xdr:cNvPr id="10" name="グループ化 9">
              <a:extLst>
                <a:ext uri="{FF2B5EF4-FFF2-40B4-BE49-F238E27FC236}">
                  <a16:creationId xmlns:a16="http://schemas.microsoft.com/office/drawing/2014/main" id="{19D2EA90-DFF3-4548-BFD2-B65FB576AED9}"/>
                </a:ext>
              </a:extLst>
            </xdr:cNvPr>
            <xdr:cNvGrpSpPr/>
          </xdr:nvGrpSpPr>
          <xdr:grpSpPr>
            <a:xfrm>
              <a:off x="5862303" y="10337666"/>
              <a:ext cx="1013735" cy="180000"/>
              <a:chOff x="5879225" y="8089106"/>
              <a:chExt cx="981229" cy="246561"/>
            </a:xfrm>
          </xdr:grpSpPr>
          <xdr:sp macro="" textlink="">
            <xdr:nvSpPr>
              <xdr:cNvPr id="26635" name="Option Button 11" hidden="1">
                <a:extLst>
                  <a:ext uri="{63B3BB69-23CF-44E3-9099-C40C66FF867C}">
                    <a14:compatExt spid="_x0000_s26635"/>
                  </a:ext>
                  <a:ext uri="{FF2B5EF4-FFF2-40B4-BE49-F238E27FC236}">
                    <a16:creationId xmlns:a16="http://schemas.microsoft.com/office/drawing/2014/main" id="{00000000-0008-0000-0000-00000B680000}"/>
                  </a:ext>
                </a:extLst>
              </xdr:cNvPr>
              <xdr:cNvSpPr/>
            </xdr:nvSpPr>
            <xdr:spPr bwMode="auto">
              <a:xfrm>
                <a:off x="5879225" y="8089106"/>
                <a:ext cx="499055" cy="2465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26636" name="Option Button 12" hidden="1">
                <a:extLst>
                  <a:ext uri="{63B3BB69-23CF-44E3-9099-C40C66FF867C}">
                    <a14:compatExt spid="_x0000_s26636"/>
                  </a:ext>
                  <a:ext uri="{FF2B5EF4-FFF2-40B4-BE49-F238E27FC236}">
                    <a16:creationId xmlns:a16="http://schemas.microsoft.com/office/drawing/2014/main" id="{00000000-0008-0000-0000-00000C680000}"/>
                  </a:ext>
                </a:extLst>
              </xdr:cNvPr>
              <xdr:cNvSpPr/>
            </xdr:nvSpPr>
            <xdr:spPr bwMode="auto">
              <a:xfrm>
                <a:off x="6361294" y="8089106"/>
                <a:ext cx="499160" cy="2465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161925</xdr:colOff>
          <xdr:row>52</xdr:row>
          <xdr:rowOff>152400</xdr:rowOff>
        </xdr:from>
        <xdr:to>
          <xdr:col>32</xdr:col>
          <xdr:colOff>38100</xdr:colOff>
          <xdr:row>54</xdr:row>
          <xdr:rowOff>9525</xdr:rowOff>
        </xdr:to>
        <xdr:sp macro="" textlink="">
          <xdr:nvSpPr>
            <xdr:cNvPr id="26637" name="Group Box 13" hidden="1">
              <a:extLst>
                <a:ext uri="{63B3BB69-23CF-44E3-9099-C40C66FF867C}">
                  <a14:compatExt spid="_x0000_s26637"/>
                </a:ext>
                <a:ext uri="{FF2B5EF4-FFF2-40B4-BE49-F238E27FC236}">
                  <a16:creationId xmlns:a16="http://schemas.microsoft.com/office/drawing/2014/main" id="{00000000-0008-0000-0000-00000D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161925</xdr:colOff>
          <xdr:row>53</xdr:row>
          <xdr:rowOff>180975</xdr:rowOff>
        </xdr:from>
        <xdr:to>
          <xdr:col>32</xdr:col>
          <xdr:colOff>38100</xdr:colOff>
          <xdr:row>55</xdr:row>
          <xdr:rowOff>9525</xdr:rowOff>
        </xdr:to>
        <xdr:sp macro="" textlink="">
          <xdr:nvSpPr>
            <xdr:cNvPr id="26638" name="Group Box 14" hidden="1">
              <a:extLst>
                <a:ext uri="{63B3BB69-23CF-44E3-9099-C40C66FF867C}">
                  <a14:compatExt spid="_x0000_s26638"/>
                </a:ext>
                <a:ext uri="{FF2B5EF4-FFF2-40B4-BE49-F238E27FC236}">
                  <a16:creationId xmlns:a16="http://schemas.microsoft.com/office/drawing/2014/main" id="{00000000-0008-0000-0000-00000E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161925</xdr:colOff>
          <xdr:row>54</xdr:row>
          <xdr:rowOff>180975</xdr:rowOff>
        </xdr:from>
        <xdr:to>
          <xdr:col>32</xdr:col>
          <xdr:colOff>38100</xdr:colOff>
          <xdr:row>56</xdr:row>
          <xdr:rowOff>9525</xdr:rowOff>
        </xdr:to>
        <xdr:sp macro="" textlink="">
          <xdr:nvSpPr>
            <xdr:cNvPr id="26639" name="Group Box 15" hidden="1">
              <a:extLst>
                <a:ext uri="{63B3BB69-23CF-44E3-9099-C40C66FF867C}">
                  <a14:compatExt spid="_x0000_s26639"/>
                </a:ext>
                <a:ext uri="{FF2B5EF4-FFF2-40B4-BE49-F238E27FC236}">
                  <a16:creationId xmlns:a16="http://schemas.microsoft.com/office/drawing/2014/main" id="{00000000-0008-0000-0000-00000F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161925</xdr:colOff>
          <xdr:row>55</xdr:row>
          <xdr:rowOff>180975</xdr:rowOff>
        </xdr:from>
        <xdr:to>
          <xdr:col>32</xdr:col>
          <xdr:colOff>38100</xdr:colOff>
          <xdr:row>57</xdr:row>
          <xdr:rowOff>9525</xdr:rowOff>
        </xdr:to>
        <xdr:sp macro="" textlink="">
          <xdr:nvSpPr>
            <xdr:cNvPr id="26640" name="Group Box 16" hidden="1">
              <a:extLst>
                <a:ext uri="{63B3BB69-23CF-44E3-9099-C40C66FF867C}">
                  <a14:compatExt spid="_x0000_s26640"/>
                </a:ext>
                <a:ext uri="{FF2B5EF4-FFF2-40B4-BE49-F238E27FC236}">
                  <a16:creationId xmlns:a16="http://schemas.microsoft.com/office/drawing/2014/main" id="{00000000-0008-0000-0000-000010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161925</xdr:colOff>
          <xdr:row>56</xdr:row>
          <xdr:rowOff>180975</xdr:rowOff>
        </xdr:from>
        <xdr:to>
          <xdr:col>32</xdr:col>
          <xdr:colOff>38100</xdr:colOff>
          <xdr:row>58</xdr:row>
          <xdr:rowOff>9525</xdr:rowOff>
        </xdr:to>
        <xdr:sp macro="" textlink="">
          <xdr:nvSpPr>
            <xdr:cNvPr id="26641" name="Group Box 17" hidden="1">
              <a:extLst>
                <a:ext uri="{63B3BB69-23CF-44E3-9099-C40C66FF867C}">
                  <a14:compatExt spid="_x0000_s26641"/>
                </a:ext>
                <a:ext uri="{FF2B5EF4-FFF2-40B4-BE49-F238E27FC236}">
                  <a16:creationId xmlns:a16="http://schemas.microsoft.com/office/drawing/2014/main" id="{00000000-0008-0000-0000-000011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161925</xdr:colOff>
          <xdr:row>57</xdr:row>
          <xdr:rowOff>180975</xdr:rowOff>
        </xdr:from>
        <xdr:to>
          <xdr:col>32</xdr:col>
          <xdr:colOff>38100</xdr:colOff>
          <xdr:row>59</xdr:row>
          <xdr:rowOff>19050</xdr:rowOff>
        </xdr:to>
        <xdr:sp macro="" textlink="">
          <xdr:nvSpPr>
            <xdr:cNvPr id="26642" name="Group Box 18" hidden="1">
              <a:extLst>
                <a:ext uri="{63B3BB69-23CF-44E3-9099-C40C66FF867C}">
                  <a14:compatExt spid="_x0000_s26642"/>
                </a:ext>
                <a:ext uri="{FF2B5EF4-FFF2-40B4-BE49-F238E27FC236}">
                  <a16:creationId xmlns:a16="http://schemas.microsoft.com/office/drawing/2014/main" id="{00000000-0008-0000-0000-000012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161925</xdr:colOff>
          <xdr:row>59</xdr:row>
          <xdr:rowOff>190500</xdr:rowOff>
        </xdr:from>
        <xdr:to>
          <xdr:col>32</xdr:col>
          <xdr:colOff>38100</xdr:colOff>
          <xdr:row>61</xdr:row>
          <xdr:rowOff>19050</xdr:rowOff>
        </xdr:to>
        <xdr:sp macro="" textlink="">
          <xdr:nvSpPr>
            <xdr:cNvPr id="26643" name="Group Box 19" hidden="1">
              <a:extLst>
                <a:ext uri="{63B3BB69-23CF-44E3-9099-C40C66FF867C}">
                  <a14:compatExt spid="_x0000_s26643"/>
                </a:ext>
                <a:ext uri="{FF2B5EF4-FFF2-40B4-BE49-F238E27FC236}">
                  <a16:creationId xmlns:a16="http://schemas.microsoft.com/office/drawing/2014/main" id="{00000000-0008-0000-0000-000013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161925</xdr:colOff>
          <xdr:row>58</xdr:row>
          <xdr:rowOff>190500</xdr:rowOff>
        </xdr:from>
        <xdr:to>
          <xdr:col>32</xdr:col>
          <xdr:colOff>38100</xdr:colOff>
          <xdr:row>60</xdr:row>
          <xdr:rowOff>19050</xdr:rowOff>
        </xdr:to>
        <xdr:sp macro="" textlink="">
          <xdr:nvSpPr>
            <xdr:cNvPr id="26652" name="Group Box 28" hidden="1">
              <a:extLst>
                <a:ext uri="{63B3BB69-23CF-44E3-9099-C40C66FF867C}">
                  <a14:compatExt spid="_x0000_s26652"/>
                </a:ext>
                <a:ext uri="{FF2B5EF4-FFF2-40B4-BE49-F238E27FC236}">
                  <a16:creationId xmlns:a16="http://schemas.microsoft.com/office/drawing/2014/main" id="{00000000-0008-0000-0000-00001C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161925</xdr:colOff>
          <xdr:row>60</xdr:row>
          <xdr:rowOff>190500</xdr:rowOff>
        </xdr:from>
        <xdr:to>
          <xdr:col>32</xdr:col>
          <xdr:colOff>38100</xdr:colOff>
          <xdr:row>62</xdr:row>
          <xdr:rowOff>19050</xdr:rowOff>
        </xdr:to>
        <xdr:sp macro="" textlink="">
          <xdr:nvSpPr>
            <xdr:cNvPr id="26644" name="Group Box 20" hidden="1">
              <a:extLst>
                <a:ext uri="{63B3BB69-23CF-44E3-9099-C40C66FF867C}">
                  <a14:compatExt spid="_x0000_s26644"/>
                </a:ext>
                <a:ext uri="{FF2B5EF4-FFF2-40B4-BE49-F238E27FC236}">
                  <a16:creationId xmlns:a16="http://schemas.microsoft.com/office/drawing/2014/main" id="{00000000-0008-0000-0000-000014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57</xdr:row>
          <xdr:rowOff>10209</xdr:rowOff>
        </xdr:from>
        <xdr:to>
          <xdr:col>31</xdr:col>
          <xdr:colOff>9755</xdr:colOff>
          <xdr:row>57</xdr:row>
          <xdr:rowOff>190209</xdr:rowOff>
        </xdr:to>
        <xdr:grpSp>
          <xdr:nvGrpSpPr>
            <xdr:cNvPr id="11" name="Group 94">
              <a:extLst>
                <a:ext uri="{FF2B5EF4-FFF2-40B4-BE49-F238E27FC236}">
                  <a16:creationId xmlns:a16="http://schemas.microsoft.com/office/drawing/2014/main" id="{18EF146C-8A91-4046-8F53-A9617653D23A}"/>
                </a:ext>
              </a:extLst>
            </xdr:cNvPr>
            <xdr:cNvGrpSpPr>
              <a:grpSpLocks/>
            </xdr:cNvGrpSpPr>
          </xdr:nvGrpSpPr>
          <xdr:grpSpPr bwMode="auto">
            <a:xfrm>
              <a:off x="5862303" y="10131557"/>
              <a:ext cx="1013735" cy="180000"/>
              <a:chOff x="71698" y="80607"/>
              <a:chExt cx="9783" cy="2433"/>
            </a:xfrm>
          </xdr:grpSpPr>
          <xdr:sp macro="" textlink="">
            <xdr:nvSpPr>
              <xdr:cNvPr id="26645" name="Option Button 21" hidden="1">
                <a:extLst>
                  <a:ext uri="{63B3BB69-23CF-44E3-9099-C40C66FF867C}">
                    <a14:compatExt spid="_x0000_s26645"/>
                  </a:ext>
                  <a:ext uri="{FF2B5EF4-FFF2-40B4-BE49-F238E27FC236}">
                    <a16:creationId xmlns:a16="http://schemas.microsoft.com/office/drawing/2014/main" id="{00000000-0008-0000-0000-000015680000}"/>
                  </a:ext>
                </a:extLst>
              </xdr:cNvPr>
              <xdr:cNvSpPr/>
            </xdr:nvSpPr>
            <xdr:spPr bwMode="auto">
              <a:xfrm>
                <a:off x="71698" y="80607"/>
                <a:ext cx="4977" cy="24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26646" name="Option Button 22" hidden="1">
                <a:extLst>
                  <a:ext uri="{63B3BB69-23CF-44E3-9099-C40C66FF867C}">
                    <a14:compatExt spid="_x0000_s26646"/>
                  </a:ext>
                  <a:ext uri="{FF2B5EF4-FFF2-40B4-BE49-F238E27FC236}">
                    <a16:creationId xmlns:a16="http://schemas.microsoft.com/office/drawing/2014/main" id="{00000000-0008-0000-0000-000016680000}"/>
                  </a:ext>
                </a:extLst>
              </xdr:cNvPr>
              <xdr:cNvSpPr/>
            </xdr:nvSpPr>
            <xdr:spPr bwMode="auto">
              <a:xfrm>
                <a:off x="76504" y="80607"/>
                <a:ext cx="4977" cy="24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60</xdr:row>
          <xdr:rowOff>7341</xdr:rowOff>
        </xdr:from>
        <xdr:to>
          <xdr:col>31</xdr:col>
          <xdr:colOff>9755</xdr:colOff>
          <xdr:row>60</xdr:row>
          <xdr:rowOff>187341</xdr:rowOff>
        </xdr:to>
        <xdr:grpSp>
          <xdr:nvGrpSpPr>
            <xdr:cNvPr id="12" name="グループ化 11">
              <a:extLst>
                <a:ext uri="{FF2B5EF4-FFF2-40B4-BE49-F238E27FC236}">
                  <a16:creationId xmlns:a16="http://schemas.microsoft.com/office/drawing/2014/main" id="{3575BF35-895A-410A-9066-5A8A69F129E5}"/>
                </a:ext>
              </a:extLst>
            </xdr:cNvPr>
            <xdr:cNvGrpSpPr/>
          </xdr:nvGrpSpPr>
          <xdr:grpSpPr>
            <a:xfrm>
              <a:off x="5862303" y="10749884"/>
              <a:ext cx="1013735" cy="180000"/>
              <a:chOff x="5754637" y="9053999"/>
              <a:chExt cx="1003963" cy="324000"/>
            </a:xfrm>
          </xdr:grpSpPr>
          <xdr:sp macro="" textlink="">
            <xdr:nvSpPr>
              <xdr:cNvPr id="26647" name="Option Button 23" hidden="1">
                <a:extLst>
                  <a:ext uri="{63B3BB69-23CF-44E3-9099-C40C66FF867C}">
                    <a14:compatExt spid="_x0000_s26647"/>
                  </a:ext>
                  <a:ext uri="{FF2B5EF4-FFF2-40B4-BE49-F238E27FC236}">
                    <a16:creationId xmlns:a16="http://schemas.microsoft.com/office/drawing/2014/main" id="{00000000-0008-0000-0000-000017680000}"/>
                  </a:ext>
                </a:extLst>
              </xdr:cNvPr>
              <xdr:cNvSpPr/>
            </xdr:nvSpPr>
            <xdr:spPr bwMode="auto">
              <a:xfrm>
                <a:off x="5754637" y="9053999"/>
                <a:ext cx="510697" cy="324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26648" name="Option Button 24" hidden="1">
                <a:extLst>
                  <a:ext uri="{63B3BB69-23CF-44E3-9099-C40C66FF867C}">
                    <a14:compatExt spid="_x0000_s26648"/>
                  </a:ext>
                  <a:ext uri="{FF2B5EF4-FFF2-40B4-BE49-F238E27FC236}">
                    <a16:creationId xmlns:a16="http://schemas.microsoft.com/office/drawing/2014/main" id="{00000000-0008-0000-0000-000018680000}"/>
                  </a:ext>
                </a:extLst>
              </xdr:cNvPr>
              <xdr:cNvSpPr/>
            </xdr:nvSpPr>
            <xdr:spPr bwMode="auto">
              <a:xfrm>
                <a:off x="6247903" y="9053999"/>
                <a:ext cx="510697" cy="324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61</xdr:row>
          <xdr:rowOff>6384</xdr:rowOff>
        </xdr:from>
        <xdr:to>
          <xdr:col>31</xdr:col>
          <xdr:colOff>9755</xdr:colOff>
          <xdr:row>61</xdr:row>
          <xdr:rowOff>186384</xdr:rowOff>
        </xdr:to>
        <xdr:grpSp>
          <xdr:nvGrpSpPr>
            <xdr:cNvPr id="13" name="グループ化 12">
              <a:extLst>
                <a:ext uri="{FF2B5EF4-FFF2-40B4-BE49-F238E27FC236}">
                  <a16:creationId xmlns:a16="http://schemas.microsoft.com/office/drawing/2014/main" id="{84288158-0EC5-4B53-B3D7-E0BB89B7498D}"/>
                </a:ext>
              </a:extLst>
            </xdr:cNvPr>
            <xdr:cNvGrpSpPr/>
          </xdr:nvGrpSpPr>
          <xdr:grpSpPr>
            <a:xfrm>
              <a:off x="5862303" y="10955993"/>
              <a:ext cx="1013735" cy="180000"/>
              <a:chOff x="5754637" y="9258977"/>
              <a:chExt cx="1003963" cy="324000"/>
            </a:xfrm>
          </xdr:grpSpPr>
          <xdr:sp macro="" textlink="">
            <xdr:nvSpPr>
              <xdr:cNvPr id="26649" name="Option Button 25" hidden="1">
                <a:extLst>
                  <a:ext uri="{63B3BB69-23CF-44E3-9099-C40C66FF867C}">
                    <a14:compatExt spid="_x0000_s26649"/>
                  </a:ext>
                  <a:ext uri="{FF2B5EF4-FFF2-40B4-BE49-F238E27FC236}">
                    <a16:creationId xmlns:a16="http://schemas.microsoft.com/office/drawing/2014/main" id="{00000000-0008-0000-0000-000019680000}"/>
                  </a:ext>
                </a:extLst>
              </xdr:cNvPr>
              <xdr:cNvSpPr/>
            </xdr:nvSpPr>
            <xdr:spPr bwMode="auto">
              <a:xfrm>
                <a:off x="5754637" y="9258977"/>
                <a:ext cx="510697" cy="324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26650" name="Option Button 26" hidden="1">
                <a:extLst>
                  <a:ext uri="{63B3BB69-23CF-44E3-9099-C40C66FF867C}">
                    <a14:compatExt spid="_x0000_s26650"/>
                  </a:ext>
                  <a:ext uri="{FF2B5EF4-FFF2-40B4-BE49-F238E27FC236}">
                    <a16:creationId xmlns:a16="http://schemas.microsoft.com/office/drawing/2014/main" id="{00000000-0008-0000-0000-00001A680000}"/>
                  </a:ext>
                </a:extLst>
              </xdr:cNvPr>
              <xdr:cNvSpPr/>
            </xdr:nvSpPr>
            <xdr:spPr bwMode="auto">
              <a:xfrm>
                <a:off x="6247903" y="9258977"/>
                <a:ext cx="510697" cy="324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xdr:twoCellAnchor editAs="oneCell">
    <xdr:from>
      <xdr:col>37</xdr:col>
      <xdr:colOff>154034</xdr:colOff>
      <xdr:row>23</xdr:row>
      <xdr:rowOff>89927</xdr:rowOff>
    </xdr:from>
    <xdr:to>
      <xdr:col>54</xdr:col>
      <xdr:colOff>87381</xdr:colOff>
      <xdr:row>37</xdr:row>
      <xdr:rowOff>41413</xdr:rowOff>
    </xdr:to>
    <xdr:pic>
      <xdr:nvPicPr>
        <xdr:cNvPr id="16" name="図 15">
          <a:extLst>
            <a:ext uri="{FF2B5EF4-FFF2-40B4-BE49-F238E27FC236}">
              <a16:creationId xmlns:a16="http://schemas.microsoft.com/office/drawing/2014/main" id="{EDDAD0E0-0E14-4500-B6C8-D4E2BB2FEE76}"/>
            </a:ext>
          </a:extLst>
        </xdr:cNvPr>
        <xdr:cNvPicPr>
          <a:picLocks noChangeAspect="1"/>
        </xdr:cNvPicPr>
      </xdr:nvPicPr>
      <xdr:blipFill>
        <a:blip xmlns:r="http://schemas.openxmlformats.org/officeDocument/2006/relationships" r:embed="rId1"/>
        <a:stretch>
          <a:fillRect/>
        </a:stretch>
      </xdr:blipFill>
      <xdr:spPr>
        <a:xfrm>
          <a:off x="8213012" y="5026362"/>
          <a:ext cx="3312652" cy="1839921"/>
        </a:xfrm>
        <a:prstGeom prst="rect">
          <a:avLst/>
        </a:prstGeom>
      </xdr:spPr>
    </xdr:pic>
    <xdr:clientData/>
  </xdr:twoCellAnchor>
  <xdr:twoCellAnchor>
    <xdr:from>
      <xdr:col>37</xdr:col>
      <xdr:colOff>180464</xdr:colOff>
      <xdr:row>22</xdr:row>
      <xdr:rowOff>155536</xdr:rowOff>
    </xdr:from>
    <xdr:to>
      <xdr:col>44</xdr:col>
      <xdr:colOff>150889</xdr:colOff>
      <xdr:row>23</xdr:row>
      <xdr:rowOff>177463</xdr:rowOff>
    </xdr:to>
    <xdr:sp macro="" textlink="">
      <xdr:nvSpPr>
        <xdr:cNvPr id="17" name="テキスト ボックス 16">
          <a:extLst>
            <a:ext uri="{FF2B5EF4-FFF2-40B4-BE49-F238E27FC236}">
              <a16:creationId xmlns:a16="http://schemas.microsoft.com/office/drawing/2014/main" id="{2A5B377F-0611-43F6-9CD7-479D88E0CD4A}"/>
            </a:ext>
          </a:extLst>
        </xdr:cNvPr>
        <xdr:cNvSpPr txBox="1"/>
      </xdr:nvSpPr>
      <xdr:spPr>
        <a:xfrm>
          <a:off x="8239442" y="4843493"/>
          <a:ext cx="1361904" cy="270405"/>
        </a:xfrm>
        <a:prstGeom prst="rect">
          <a:avLst/>
        </a:prstGeom>
        <a:solidFill>
          <a:schemeClr val="bg1">
            <a:lumMod val="75000"/>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solidFill>
                <a:schemeClr val="tx1">
                  <a:alpha val="44000"/>
                </a:schemeClr>
              </a:solidFill>
              <a:latin typeface="HGS創英角ｺﾞｼｯｸUB" panose="020B0900000000000000" pitchFamily="50" charset="-128"/>
              <a:ea typeface="HGS創英角ｺﾞｼｯｸUB" panose="020B0900000000000000" pitchFamily="50" charset="-128"/>
            </a:rPr>
            <a:t>＜売買契約書見本＞</a:t>
          </a:r>
        </a:p>
      </xdr:txBody>
    </xdr:sp>
    <xdr:clientData/>
  </xdr:twoCellAnchor>
  <xdr:twoCellAnchor>
    <xdr:from>
      <xdr:col>0</xdr:col>
      <xdr:colOff>223631</xdr:colOff>
      <xdr:row>0</xdr:row>
      <xdr:rowOff>140804</xdr:rowOff>
    </xdr:from>
    <xdr:to>
      <xdr:col>5</xdr:col>
      <xdr:colOff>679174</xdr:colOff>
      <xdr:row>5</xdr:row>
      <xdr:rowOff>66261</xdr:rowOff>
    </xdr:to>
    <xdr:sp macro="" textlink="">
      <xdr:nvSpPr>
        <xdr:cNvPr id="9" name="テキスト ボックス 8">
          <a:extLst>
            <a:ext uri="{FF2B5EF4-FFF2-40B4-BE49-F238E27FC236}">
              <a16:creationId xmlns:a16="http://schemas.microsoft.com/office/drawing/2014/main" id="{0A04CABE-C24B-F24F-1B51-17C3E6B58482}"/>
            </a:ext>
          </a:extLst>
        </xdr:cNvPr>
        <xdr:cNvSpPr txBox="1"/>
      </xdr:nvSpPr>
      <xdr:spPr>
        <a:xfrm>
          <a:off x="223631" y="140804"/>
          <a:ext cx="1499152" cy="770283"/>
        </a:xfrm>
        <a:prstGeom prst="rect">
          <a:avLst/>
        </a:prstGeom>
        <a:solidFill>
          <a:schemeClr val="lt1">
            <a:alpha val="50000"/>
          </a:schemeClr>
        </a:solidFill>
        <a:ln w="5080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b="1">
              <a:solidFill>
                <a:srgbClr val="FF0000"/>
              </a:solidFill>
            </a:rPr>
            <a:t>見本</a:t>
          </a:r>
        </a:p>
      </xdr:txBody>
    </xdr:sp>
    <xdr:clientData/>
  </xdr:twoCellAnchor>
  <xdr:twoCellAnchor>
    <xdr:from>
      <xdr:col>24</xdr:col>
      <xdr:colOff>105238</xdr:colOff>
      <xdr:row>38</xdr:row>
      <xdr:rowOff>88185</xdr:rowOff>
    </xdr:from>
    <xdr:to>
      <xdr:col>50</xdr:col>
      <xdr:colOff>8112</xdr:colOff>
      <xdr:row>42</xdr:row>
      <xdr:rowOff>54202</xdr:rowOff>
    </xdr:to>
    <xdr:sp macro="" textlink="">
      <xdr:nvSpPr>
        <xdr:cNvPr id="21" name="吹き出し: 角を丸めた四角形 20">
          <a:extLst>
            <a:ext uri="{FF2B5EF4-FFF2-40B4-BE49-F238E27FC236}">
              <a16:creationId xmlns:a16="http://schemas.microsoft.com/office/drawing/2014/main" id="{0F4D71EA-EEDB-4F9B-A5AE-F48CA029483D}"/>
            </a:ext>
          </a:extLst>
        </xdr:cNvPr>
        <xdr:cNvSpPr/>
      </xdr:nvSpPr>
      <xdr:spPr>
        <a:xfrm>
          <a:off x="5640944" y="7226332"/>
          <a:ext cx="5136021" cy="537517"/>
        </a:xfrm>
        <a:prstGeom prst="wedgeRoundRectCallout">
          <a:avLst>
            <a:gd name="adj1" fmla="val -84100"/>
            <a:gd name="adj2" fmla="val -76283"/>
            <a:gd name="adj3" fmla="val 16667"/>
          </a:avLst>
        </a:prstGeom>
        <a:solidFill>
          <a:schemeClr val="bg1">
            <a:alpha val="9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lstStyle/>
        <a:p>
          <a:pPr algn="l"/>
          <a:r>
            <a:rPr kumimoji="1" lang="ja-JP" altLang="en-US" sz="1050">
              <a:solidFill>
                <a:sysClr val="windowText" lastClr="000000"/>
              </a:solidFill>
            </a:rPr>
            <a:t>固定資産税または不動産所得税の</a:t>
          </a:r>
          <a:r>
            <a:rPr kumimoji="1" lang="ja-JP" altLang="en-US" sz="1050" b="1">
              <a:solidFill>
                <a:sysClr val="windowText" lastClr="000000"/>
              </a:solidFill>
            </a:rPr>
            <a:t>納税通知書</a:t>
          </a:r>
          <a:r>
            <a:rPr kumimoji="1" lang="ja-JP" altLang="en-US" sz="1050">
              <a:solidFill>
                <a:sysClr val="windowText" lastClr="000000"/>
              </a:solidFill>
            </a:rPr>
            <a:t>や</a:t>
          </a:r>
          <a:r>
            <a:rPr kumimoji="1" lang="ja-JP" altLang="en-US" sz="1050" b="1">
              <a:solidFill>
                <a:sysClr val="windowText" lastClr="000000"/>
              </a:solidFill>
            </a:rPr>
            <a:t>納付書</a:t>
          </a:r>
          <a:r>
            <a:rPr kumimoji="1" lang="ja-JP" altLang="en-US" sz="1050">
              <a:solidFill>
                <a:sysClr val="windowText" lastClr="000000"/>
              </a:solidFill>
            </a:rPr>
            <a:t>をご確認ください。物件ごとの内訳が不明な場合は合計金額をいずれか</a:t>
          </a:r>
          <a:r>
            <a:rPr kumimoji="1" lang="en-US" altLang="ja-JP" sz="1050">
              <a:solidFill>
                <a:sysClr val="windowText" lastClr="000000"/>
              </a:solidFill>
            </a:rPr>
            <a:t>1</a:t>
          </a:r>
          <a:r>
            <a:rPr kumimoji="1" lang="ja-JP" altLang="en-US" sz="1050">
              <a:solidFill>
                <a:sysClr val="windowText" lastClr="000000"/>
              </a:solidFill>
            </a:rPr>
            <a:t>つの欄に入力してください。</a:t>
          </a:r>
        </a:p>
      </xdr:txBody>
    </xdr:sp>
    <xdr:clientData/>
  </xdr:twoCellAnchor>
  <xdr:twoCellAnchor>
    <xdr:from>
      <xdr:col>24</xdr:col>
      <xdr:colOff>56029</xdr:colOff>
      <xdr:row>46</xdr:row>
      <xdr:rowOff>89647</xdr:rowOff>
    </xdr:from>
    <xdr:to>
      <xdr:col>49</xdr:col>
      <xdr:colOff>88771</xdr:colOff>
      <xdr:row>51</xdr:row>
      <xdr:rowOff>49695</xdr:rowOff>
    </xdr:to>
    <xdr:sp macro="" textlink="">
      <xdr:nvSpPr>
        <xdr:cNvPr id="22" name="吹き出し: 角を丸めた四角形 21">
          <a:extLst>
            <a:ext uri="{FF2B5EF4-FFF2-40B4-BE49-F238E27FC236}">
              <a16:creationId xmlns:a16="http://schemas.microsoft.com/office/drawing/2014/main" id="{DDD2F164-DC76-4A3F-BA64-CF04A8354338}"/>
            </a:ext>
          </a:extLst>
        </xdr:cNvPr>
        <xdr:cNvSpPr/>
      </xdr:nvSpPr>
      <xdr:spPr>
        <a:xfrm>
          <a:off x="5539116" y="8438517"/>
          <a:ext cx="4994025" cy="655787"/>
        </a:xfrm>
        <a:prstGeom prst="wedgeRoundRectCallout">
          <a:avLst>
            <a:gd name="adj1" fmla="val -65871"/>
            <a:gd name="adj2" fmla="val -57459"/>
            <a:gd name="adj3" fmla="val 16667"/>
          </a:avLst>
        </a:prstGeom>
        <a:solidFill>
          <a:schemeClr val="bg1">
            <a:alpha val="9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lstStyle/>
        <a:p>
          <a:pPr algn="l"/>
          <a:r>
            <a:rPr kumimoji="1" lang="ja-JP" altLang="en-US" sz="1050">
              <a:solidFill>
                <a:sysClr val="windowText" lastClr="000000"/>
              </a:solidFill>
            </a:rPr>
            <a:t>該当年分に物件購入やローン借換による諸費用をお支払いした方は決済時諸費用等精算書（計算書）をご確認ください。</a:t>
          </a:r>
        </a:p>
      </xdr:txBody>
    </xdr:sp>
    <xdr:clientData/>
  </xdr:twoCellAnchor>
  <xdr:twoCellAnchor>
    <xdr:from>
      <xdr:col>32</xdr:col>
      <xdr:colOff>99391</xdr:colOff>
      <xdr:row>55</xdr:row>
      <xdr:rowOff>16566</xdr:rowOff>
    </xdr:from>
    <xdr:to>
      <xdr:col>49</xdr:col>
      <xdr:colOff>91108</xdr:colOff>
      <xdr:row>61</xdr:row>
      <xdr:rowOff>176493</xdr:rowOff>
    </xdr:to>
    <xdr:sp macro="" textlink="">
      <xdr:nvSpPr>
        <xdr:cNvPr id="23" name="吹き出し: 角を丸めた四角形 22">
          <a:extLst>
            <a:ext uri="{FF2B5EF4-FFF2-40B4-BE49-F238E27FC236}">
              <a16:creationId xmlns:a16="http://schemas.microsoft.com/office/drawing/2014/main" id="{554A6DA4-EE67-4650-8C66-E42DBAA056E8}"/>
            </a:ext>
          </a:extLst>
        </xdr:cNvPr>
        <xdr:cNvSpPr/>
      </xdr:nvSpPr>
      <xdr:spPr>
        <a:xfrm>
          <a:off x="7164456" y="9723783"/>
          <a:ext cx="3371022" cy="1402319"/>
        </a:xfrm>
        <a:prstGeom prst="wedgeRoundRectCallout">
          <a:avLst>
            <a:gd name="adj1" fmla="val -108829"/>
            <a:gd name="adj2" fmla="val -31505"/>
            <a:gd name="adj3" fmla="val 16667"/>
          </a:avLst>
        </a:prstGeom>
        <a:solidFill>
          <a:schemeClr val="bg1">
            <a:alpha val="9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lstStyle/>
        <a:p>
          <a:pPr algn="l"/>
          <a:r>
            <a:rPr kumimoji="1" lang="ja-JP" altLang="en-US" sz="1050">
              <a:solidFill>
                <a:sysClr val="windowText" lastClr="000000"/>
              </a:solidFill>
            </a:rPr>
            <a:t>・ふるさと納税をされた方は、ふるさと納税の年間合計額を入力してください。</a:t>
          </a:r>
        </a:p>
        <a:p>
          <a:pPr algn="l"/>
          <a:r>
            <a:rPr kumimoji="1" lang="ja-JP" altLang="en-US" sz="1050">
              <a:solidFill>
                <a:sysClr val="windowText" lastClr="000000"/>
              </a:solidFill>
            </a:rPr>
            <a:t>・申告の際は寄付金受領証明書の原本が必要になりますので、忘れずにお持ちください。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25</xdr:col>
          <xdr:colOff>188716</xdr:colOff>
          <xdr:row>53</xdr:row>
          <xdr:rowOff>16357</xdr:rowOff>
        </xdr:from>
        <xdr:to>
          <xdr:col>31</xdr:col>
          <xdr:colOff>9755</xdr:colOff>
          <xdr:row>53</xdr:row>
          <xdr:rowOff>196357</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45101" y="9409472"/>
              <a:ext cx="1008000" cy="180000"/>
              <a:chOff x="5886222" y="8302947"/>
              <a:chExt cx="994109" cy="263641"/>
            </a:xfrm>
          </xdr:grpSpPr>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5886222" y="8302947"/>
                <a:ext cx="505687" cy="2636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1041" name="Option Button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6374644" y="8302947"/>
                <a:ext cx="505687" cy="2636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54</xdr:row>
          <xdr:rowOff>16759</xdr:rowOff>
        </xdr:from>
        <xdr:to>
          <xdr:col>31</xdr:col>
          <xdr:colOff>9755</xdr:colOff>
          <xdr:row>54</xdr:row>
          <xdr:rowOff>196759</xdr:rowOff>
        </xdr:to>
        <xdr:grpSp>
          <xdr:nvGrpSpPr>
            <xdr:cNvPr id="5" name="グループ化 4">
              <a:extLst>
                <a:ext uri="{FF2B5EF4-FFF2-40B4-BE49-F238E27FC236}">
                  <a16:creationId xmlns:a16="http://schemas.microsoft.com/office/drawing/2014/main" id="{FD1890B7-A49A-5B53-DFFC-C5541EAD45DC}"/>
                </a:ext>
              </a:extLst>
            </xdr:cNvPr>
            <xdr:cNvGrpSpPr/>
          </xdr:nvGrpSpPr>
          <xdr:grpSpPr>
            <a:xfrm>
              <a:off x="5845101" y="9622355"/>
              <a:ext cx="1008000" cy="180000"/>
              <a:chOff x="5845101" y="9622355"/>
              <a:chExt cx="1008000" cy="180000"/>
            </a:xfrm>
          </xdr:grpSpPr>
          <xdr:sp macro="" textlink="">
            <xdr:nvSpPr>
              <xdr:cNvPr id="1056" name="Option Button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5845101" y="9622355"/>
                <a:ext cx="512778" cy="17993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6340323" y="9622419"/>
                <a:ext cx="512778" cy="17993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55</xdr:row>
          <xdr:rowOff>17161</xdr:rowOff>
        </xdr:from>
        <xdr:to>
          <xdr:col>31</xdr:col>
          <xdr:colOff>9755</xdr:colOff>
          <xdr:row>55</xdr:row>
          <xdr:rowOff>197161</xdr:rowOff>
        </xdr:to>
        <xdr:grpSp>
          <xdr:nvGrpSpPr>
            <xdr:cNvPr id="1063" name="グループ化 1">
              <a:extLst>
                <a:ext uri="{FF2B5EF4-FFF2-40B4-BE49-F238E27FC236}">
                  <a16:creationId xmlns:a16="http://schemas.microsoft.com/office/drawing/2014/main" id="{00000000-0008-0000-0100-000027040000}"/>
                </a:ext>
              </a:extLst>
            </xdr:cNvPr>
            <xdr:cNvGrpSpPr>
              <a:grpSpLocks/>
            </xdr:cNvGrpSpPr>
          </xdr:nvGrpSpPr>
          <xdr:grpSpPr bwMode="auto">
            <a:xfrm>
              <a:off x="5845101" y="9835238"/>
              <a:ext cx="1008000" cy="180000"/>
              <a:chOff x="7169885" y="8060788"/>
              <a:chExt cx="978253" cy="243254"/>
            </a:xfrm>
          </xdr:grpSpPr>
          <xdr:sp macro="" textlink="">
            <xdr:nvSpPr>
              <xdr:cNvPr id="1064" name="Option Button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7169885"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1065" name="Option Button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7650493"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56</xdr:row>
          <xdr:rowOff>17563</xdr:rowOff>
        </xdr:from>
        <xdr:to>
          <xdr:col>31</xdr:col>
          <xdr:colOff>9755</xdr:colOff>
          <xdr:row>56</xdr:row>
          <xdr:rowOff>197563</xdr:rowOff>
        </xdr:to>
        <xdr:grpSp>
          <xdr:nvGrpSpPr>
            <xdr:cNvPr id="1071" name="グループ化 1">
              <a:extLst>
                <a:ext uri="{FF2B5EF4-FFF2-40B4-BE49-F238E27FC236}">
                  <a16:creationId xmlns:a16="http://schemas.microsoft.com/office/drawing/2014/main" id="{00000000-0008-0000-0100-00002F040000}"/>
                </a:ext>
              </a:extLst>
            </xdr:cNvPr>
            <xdr:cNvGrpSpPr>
              <a:grpSpLocks/>
            </xdr:cNvGrpSpPr>
          </xdr:nvGrpSpPr>
          <xdr:grpSpPr bwMode="auto">
            <a:xfrm>
              <a:off x="5845101" y="10048121"/>
              <a:ext cx="1008000" cy="180000"/>
              <a:chOff x="7169875" y="8060788"/>
              <a:chExt cx="978313" cy="243254"/>
            </a:xfrm>
          </xdr:grpSpPr>
          <xdr:sp macro="" textlink="">
            <xdr:nvSpPr>
              <xdr:cNvPr id="1072" name="Option Button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7169875"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1073" name="Option Button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7650543"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59</xdr:row>
          <xdr:rowOff>18770</xdr:rowOff>
        </xdr:from>
        <xdr:to>
          <xdr:col>31</xdr:col>
          <xdr:colOff>9755</xdr:colOff>
          <xdr:row>59</xdr:row>
          <xdr:rowOff>198770</xdr:rowOff>
        </xdr:to>
        <xdr:grpSp>
          <xdr:nvGrpSpPr>
            <xdr:cNvPr id="1079" name="グループ化 1">
              <a:extLst>
                <a:ext uri="{FF2B5EF4-FFF2-40B4-BE49-F238E27FC236}">
                  <a16:creationId xmlns:a16="http://schemas.microsoft.com/office/drawing/2014/main" id="{00000000-0008-0000-0100-000037040000}"/>
                </a:ext>
              </a:extLst>
            </xdr:cNvPr>
            <xdr:cNvGrpSpPr>
              <a:grpSpLocks/>
            </xdr:cNvGrpSpPr>
          </xdr:nvGrpSpPr>
          <xdr:grpSpPr bwMode="auto">
            <a:xfrm>
              <a:off x="5845101" y="10686770"/>
              <a:ext cx="1008000" cy="180000"/>
              <a:chOff x="7169749" y="8060788"/>
              <a:chExt cx="978298" cy="243254"/>
            </a:xfrm>
          </xdr:grpSpPr>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7169749"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7650402"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58</xdr:row>
          <xdr:rowOff>18368</xdr:rowOff>
        </xdr:from>
        <xdr:to>
          <xdr:col>31</xdr:col>
          <xdr:colOff>9755</xdr:colOff>
          <xdr:row>58</xdr:row>
          <xdr:rowOff>198368</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45101" y="10473887"/>
              <a:ext cx="1008000" cy="180000"/>
              <a:chOff x="5879261" y="8089106"/>
              <a:chExt cx="981220" cy="246561"/>
            </a:xfrm>
          </xdr:grpSpPr>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5879261" y="8089106"/>
                <a:ext cx="499063" cy="2465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6361322" y="8089106"/>
                <a:ext cx="499159" cy="2465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61</xdr:row>
          <xdr:rowOff>19573</xdr:rowOff>
        </xdr:from>
        <xdr:to>
          <xdr:col>31</xdr:col>
          <xdr:colOff>9755</xdr:colOff>
          <xdr:row>61</xdr:row>
          <xdr:rowOff>199573</xdr:rowOff>
        </xdr:to>
        <xdr:grpSp>
          <xdr:nvGrpSpPr>
            <xdr:cNvPr id="10" name="グループ化 9">
              <a:extLst>
                <a:ext uri="{FF2B5EF4-FFF2-40B4-BE49-F238E27FC236}">
                  <a16:creationId xmlns:a16="http://schemas.microsoft.com/office/drawing/2014/main" id="{7E6954E8-6D22-DB7B-1FE5-7EAC6FEA50D7}"/>
                </a:ext>
              </a:extLst>
            </xdr:cNvPr>
            <xdr:cNvGrpSpPr/>
          </xdr:nvGrpSpPr>
          <xdr:grpSpPr>
            <a:xfrm>
              <a:off x="5845101" y="11112535"/>
              <a:ext cx="1008000" cy="180000"/>
              <a:chOff x="5754638" y="9258977"/>
              <a:chExt cx="1003967" cy="324000"/>
            </a:xfrm>
          </xdr:grpSpPr>
          <xdr:sp macro="" textlink="">
            <xdr:nvSpPr>
              <xdr:cNvPr id="1117" name="Option Button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5754638" y="9258977"/>
                <a:ext cx="510697" cy="324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2" name="Option Button 94" hidden="1">
                <a:extLst>
                  <a:ext uri="{63B3BB69-23CF-44E3-9099-C40C66FF867C}">
                    <a14:compatExt spid="_x0000_s1118"/>
                  </a:ext>
                  <a:ext uri="{FF2B5EF4-FFF2-40B4-BE49-F238E27FC236}">
                    <a16:creationId xmlns:a16="http://schemas.microsoft.com/office/drawing/2014/main" id="{00000000-0008-0000-0100-000002000000}"/>
                  </a:ext>
                </a:extLst>
              </xdr:cNvPr>
              <xdr:cNvSpPr/>
            </xdr:nvSpPr>
            <xdr:spPr bwMode="auto">
              <a:xfrm>
                <a:off x="6247908" y="9258977"/>
                <a:ext cx="510697" cy="324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60</xdr:row>
          <xdr:rowOff>19172</xdr:rowOff>
        </xdr:from>
        <xdr:to>
          <xdr:col>31</xdr:col>
          <xdr:colOff>9755</xdr:colOff>
          <xdr:row>60</xdr:row>
          <xdr:rowOff>199172</xdr:rowOff>
        </xdr:to>
        <xdr:grpSp>
          <xdr:nvGrpSpPr>
            <xdr:cNvPr id="9" name="グループ化 8">
              <a:extLst>
                <a:ext uri="{FF2B5EF4-FFF2-40B4-BE49-F238E27FC236}">
                  <a16:creationId xmlns:a16="http://schemas.microsoft.com/office/drawing/2014/main" id="{0FEE9740-7AE9-218E-3051-67489CFAA514}"/>
                </a:ext>
              </a:extLst>
            </xdr:cNvPr>
            <xdr:cNvGrpSpPr/>
          </xdr:nvGrpSpPr>
          <xdr:grpSpPr>
            <a:xfrm>
              <a:off x="5845101" y="10899653"/>
              <a:ext cx="1008000" cy="180000"/>
              <a:chOff x="5754638" y="9053999"/>
              <a:chExt cx="1003967" cy="324000"/>
            </a:xfrm>
          </xdr:grpSpPr>
          <xdr:sp macro="" textlink="">
            <xdr:nvSpPr>
              <xdr:cNvPr id="1115" name="Option Button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5754638" y="9053999"/>
                <a:ext cx="510697" cy="324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1116" name="Option Button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6247908" y="9053999"/>
                <a:ext cx="510697" cy="324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188716</xdr:colOff>
          <xdr:row>57</xdr:row>
          <xdr:rowOff>17966</xdr:rowOff>
        </xdr:from>
        <xdr:to>
          <xdr:col>31</xdr:col>
          <xdr:colOff>9755</xdr:colOff>
          <xdr:row>57</xdr:row>
          <xdr:rowOff>197966</xdr:rowOff>
        </xdr:to>
        <xdr:grpSp>
          <xdr:nvGrpSpPr>
            <xdr:cNvPr id="1118" name="Group 94">
              <a:extLst>
                <a:ext uri="{FF2B5EF4-FFF2-40B4-BE49-F238E27FC236}">
                  <a16:creationId xmlns:a16="http://schemas.microsoft.com/office/drawing/2014/main" id="{00000000-0008-0000-0100-00005E040000}"/>
                </a:ext>
              </a:extLst>
            </xdr:cNvPr>
            <xdr:cNvGrpSpPr>
              <a:grpSpLocks/>
            </xdr:cNvGrpSpPr>
          </xdr:nvGrpSpPr>
          <xdr:grpSpPr bwMode="auto">
            <a:xfrm>
              <a:off x="5845101" y="10261004"/>
              <a:ext cx="1008000" cy="180000"/>
              <a:chOff x="71698" y="80607"/>
              <a:chExt cx="9783" cy="2433"/>
            </a:xfrm>
          </xdr:grpSpPr>
          <xdr:sp macro="" textlink="">
            <xdr:nvSpPr>
              <xdr:cNvPr id="1088" name="Option Button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71698" y="80607"/>
                <a:ext cx="4977" cy="24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1089" name="Option Button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76504" y="80607"/>
                <a:ext cx="4977" cy="24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52</xdr:row>
          <xdr:rowOff>152400</xdr:rowOff>
        </xdr:from>
        <xdr:to>
          <xdr:col>32</xdr:col>
          <xdr:colOff>28575</xdr:colOff>
          <xdr:row>54</xdr:row>
          <xdr:rowOff>38100</xdr:rowOff>
        </xdr:to>
        <xdr:sp macro="" textlink="">
          <xdr:nvSpPr>
            <xdr:cNvPr id="1091" name="Group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53</xdr:row>
          <xdr:rowOff>171450</xdr:rowOff>
        </xdr:from>
        <xdr:to>
          <xdr:col>32</xdr:col>
          <xdr:colOff>38100</xdr:colOff>
          <xdr:row>55</xdr:row>
          <xdr:rowOff>38100</xdr:rowOff>
        </xdr:to>
        <xdr:sp macro="" textlink="">
          <xdr:nvSpPr>
            <xdr:cNvPr id="1093" name="Group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54</xdr:row>
          <xdr:rowOff>171450</xdr:rowOff>
        </xdr:from>
        <xdr:to>
          <xdr:col>32</xdr:col>
          <xdr:colOff>28575</xdr:colOff>
          <xdr:row>56</xdr:row>
          <xdr:rowOff>38100</xdr:rowOff>
        </xdr:to>
        <xdr:sp macro="" textlink="">
          <xdr:nvSpPr>
            <xdr:cNvPr id="1096" name="Group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56</xdr:row>
          <xdr:rowOff>171450</xdr:rowOff>
        </xdr:from>
        <xdr:to>
          <xdr:col>32</xdr:col>
          <xdr:colOff>38100</xdr:colOff>
          <xdr:row>58</xdr:row>
          <xdr:rowOff>38100</xdr:rowOff>
        </xdr:to>
        <xdr:sp macro="" textlink="">
          <xdr:nvSpPr>
            <xdr:cNvPr id="1097" name="Group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57</xdr:row>
          <xdr:rowOff>171450</xdr:rowOff>
        </xdr:from>
        <xdr:to>
          <xdr:col>32</xdr:col>
          <xdr:colOff>28575</xdr:colOff>
          <xdr:row>59</xdr:row>
          <xdr:rowOff>38100</xdr:rowOff>
        </xdr:to>
        <xdr:sp macro="" textlink="">
          <xdr:nvSpPr>
            <xdr:cNvPr id="1099" name="Group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58</xdr:row>
          <xdr:rowOff>171450</xdr:rowOff>
        </xdr:from>
        <xdr:to>
          <xdr:col>32</xdr:col>
          <xdr:colOff>28575</xdr:colOff>
          <xdr:row>60</xdr:row>
          <xdr:rowOff>38100</xdr:rowOff>
        </xdr:to>
        <xdr:sp macro="" textlink="">
          <xdr:nvSpPr>
            <xdr:cNvPr id="1100" name="Group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59</xdr:row>
          <xdr:rowOff>171450</xdr:rowOff>
        </xdr:from>
        <xdr:to>
          <xdr:col>32</xdr:col>
          <xdr:colOff>28575</xdr:colOff>
          <xdr:row>61</xdr:row>
          <xdr:rowOff>38100</xdr:rowOff>
        </xdr:to>
        <xdr:sp macro="" textlink="">
          <xdr:nvSpPr>
            <xdr:cNvPr id="1101" name="Group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60</xdr:row>
          <xdr:rowOff>171450</xdr:rowOff>
        </xdr:from>
        <xdr:to>
          <xdr:col>32</xdr:col>
          <xdr:colOff>28575</xdr:colOff>
          <xdr:row>62</xdr:row>
          <xdr:rowOff>38100</xdr:rowOff>
        </xdr:to>
        <xdr:sp macro="" textlink="">
          <xdr:nvSpPr>
            <xdr:cNvPr id="1102" name="Group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55</xdr:row>
          <xdr:rowOff>171450</xdr:rowOff>
        </xdr:from>
        <xdr:to>
          <xdr:col>32</xdr:col>
          <xdr:colOff>38100</xdr:colOff>
          <xdr:row>57</xdr:row>
          <xdr:rowOff>38100</xdr:rowOff>
        </xdr:to>
        <xdr:sp macro="" textlink="">
          <xdr:nvSpPr>
            <xdr:cNvPr id="1142" name="Group Box 118" hidden="1">
              <a:extLst>
                <a:ext uri="{63B3BB69-23CF-44E3-9099-C40C66FF867C}">
                  <a14:compatExt spid="_x0000_s1142"/>
                </a:ext>
                <a:ext uri="{FF2B5EF4-FFF2-40B4-BE49-F238E27FC236}">
                  <a16:creationId xmlns:a16="http://schemas.microsoft.com/office/drawing/2014/main" id="{00000000-0008-0000-0100-00007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118</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28</xdr:col>
          <xdr:colOff>188719</xdr:colOff>
          <xdr:row>55</xdr:row>
          <xdr:rowOff>164806</xdr:rowOff>
        </xdr:from>
        <xdr:to>
          <xdr:col>34</xdr:col>
          <xdr:colOff>0</xdr:colOff>
          <xdr:row>57</xdr:row>
          <xdr:rowOff>33499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5727873" y="8048575"/>
              <a:ext cx="998242" cy="271674"/>
              <a:chOff x="5886141" y="8302947"/>
              <a:chExt cx="994112" cy="263641"/>
            </a:xfrm>
          </xdr:grpSpPr>
          <xdr:sp macro="" textlink="">
            <xdr:nvSpPr>
              <xdr:cNvPr id="7169" name="Option Button 1" hidden="1">
                <a:extLst>
                  <a:ext uri="{63B3BB69-23CF-44E3-9099-C40C66FF867C}">
                    <a14:compatExt spid="_x0000_s7169"/>
                  </a:ext>
                  <a:ext uri="{FF2B5EF4-FFF2-40B4-BE49-F238E27FC236}">
                    <a16:creationId xmlns:a16="http://schemas.microsoft.com/office/drawing/2014/main" id="{00000000-0008-0000-0200-0000011C0000}"/>
                  </a:ext>
                </a:extLst>
              </xdr:cNvPr>
              <xdr:cNvSpPr/>
            </xdr:nvSpPr>
            <xdr:spPr bwMode="auto">
              <a:xfrm>
                <a:off x="5886141" y="8302947"/>
                <a:ext cx="505687" cy="2636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70" name="Option Button 2" hidden="1">
                <a:extLst>
                  <a:ext uri="{63B3BB69-23CF-44E3-9099-C40C66FF867C}">
                    <a14:compatExt spid="_x0000_s7170"/>
                  </a:ext>
                  <a:ext uri="{FF2B5EF4-FFF2-40B4-BE49-F238E27FC236}">
                    <a16:creationId xmlns:a16="http://schemas.microsoft.com/office/drawing/2014/main" id="{00000000-0008-0000-0200-0000021C0000}"/>
                  </a:ext>
                </a:extLst>
              </xdr:cNvPr>
              <xdr:cNvSpPr/>
            </xdr:nvSpPr>
            <xdr:spPr bwMode="auto">
              <a:xfrm>
                <a:off x="6374566" y="8302947"/>
                <a:ext cx="505687" cy="2636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28</xdr:col>
          <xdr:colOff>188719</xdr:colOff>
          <xdr:row>62</xdr:row>
          <xdr:rowOff>179152</xdr:rowOff>
        </xdr:from>
        <xdr:to>
          <xdr:col>34</xdr:col>
          <xdr:colOff>0</xdr:colOff>
          <xdr:row>64</xdr:row>
          <xdr:rowOff>14509</xdr:rowOff>
        </xdr:to>
        <xdr:grpSp>
          <xdr:nvGrpSpPr>
            <xdr:cNvPr id="3" name="グループ化 1">
              <a:extLst>
                <a:ext uri="{FF2B5EF4-FFF2-40B4-BE49-F238E27FC236}">
                  <a16:creationId xmlns:a16="http://schemas.microsoft.com/office/drawing/2014/main" id="{00000000-0008-0000-0200-000003000000}"/>
                </a:ext>
              </a:extLst>
            </xdr:cNvPr>
            <xdr:cNvGrpSpPr>
              <a:grpSpLocks/>
            </xdr:cNvGrpSpPr>
          </xdr:nvGrpSpPr>
          <xdr:grpSpPr bwMode="auto">
            <a:xfrm>
              <a:off x="5727873" y="9528306"/>
              <a:ext cx="998242" cy="260318"/>
              <a:chOff x="7169982" y="8060788"/>
              <a:chExt cx="978273" cy="243254"/>
            </a:xfrm>
          </xdr:grpSpPr>
          <xdr:sp macro="" textlink="">
            <xdr:nvSpPr>
              <xdr:cNvPr id="7171" name="Option Button 3" hidden="1">
                <a:extLst>
                  <a:ext uri="{63B3BB69-23CF-44E3-9099-C40C66FF867C}">
                    <a14:compatExt spid="_x0000_s7171"/>
                  </a:ext>
                  <a:ext uri="{FF2B5EF4-FFF2-40B4-BE49-F238E27FC236}">
                    <a16:creationId xmlns:a16="http://schemas.microsoft.com/office/drawing/2014/main" id="{00000000-0008-0000-0200-0000031C0000}"/>
                  </a:ext>
                </a:extLst>
              </xdr:cNvPr>
              <xdr:cNvSpPr/>
            </xdr:nvSpPr>
            <xdr:spPr bwMode="auto">
              <a:xfrm>
                <a:off x="7169982"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72" name="Option Button 4" hidden="1">
                <a:extLst>
                  <a:ext uri="{63B3BB69-23CF-44E3-9099-C40C66FF867C}">
                    <a14:compatExt spid="_x0000_s7172"/>
                  </a:ext>
                  <a:ext uri="{FF2B5EF4-FFF2-40B4-BE49-F238E27FC236}">
                    <a16:creationId xmlns:a16="http://schemas.microsoft.com/office/drawing/2014/main" id="{00000000-0008-0000-0200-0000041C0000}"/>
                  </a:ext>
                </a:extLst>
              </xdr:cNvPr>
              <xdr:cNvSpPr/>
            </xdr:nvSpPr>
            <xdr:spPr bwMode="auto">
              <a:xfrm>
                <a:off x="7650610"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28</xdr:col>
          <xdr:colOff>188719</xdr:colOff>
          <xdr:row>56</xdr:row>
          <xdr:rowOff>196056</xdr:rowOff>
        </xdr:from>
        <xdr:to>
          <xdr:col>34</xdr:col>
          <xdr:colOff>0</xdr:colOff>
          <xdr:row>58</xdr:row>
          <xdr:rowOff>31765</xdr:rowOff>
        </xdr:to>
        <xdr:grpSp>
          <xdr:nvGrpSpPr>
            <xdr:cNvPr id="4" name="グループ化 1">
              <a:extLst>
                <a:ext uri="{FF2B5EF4-FFF2-40B4-BE49-F238E27FC236}">
                  <a16:creationId xmlns:a16="http://schemas.microsoft.com/office/drawing/2014/main" id="{00000000-0008-0000-0200-000004000000}"/>
                </a:ext>
              </a:extLst>
            </xdr:cNvPr>
            <xdr:cNvGrpSpPr>
              <a:grpSpLocks/>
            </xdr:cNvGrpSpPr>
          </xdr:nvGrpSpPr>
          <xdr:grpSpPr bwMode="auto">
            <a:xfrm>
              <a:off x="5727873" y="8270325"/>
              <a:ext cx="998242" cy="260671"/>
              <a:chOff x="7169933" y="8061303"/>
              <a:chExt cx="978277" cy="243332"/>
            </a:xfrm>
          </xdr:grpSpPr>
          <xdr:sp macro="" textlink="">
            <xdr:nvSpPr>
              <xdr:cNvPr id="7173" name="Option Button 5" hidden="1">
                <a:extLst>
                  <a:ext uri="{63B3BB69-23CF-44E3-9099-C40C66FF867C}">
                    <a14:compatExt spid="_x0000_s7173"/>
                  </a:ext>
                  <a:ext uri="{FF2B5EF4-FFF2-40B4-BE49-F238E27FC236}">
                    <a16:creationId xmlns:a16="http://schemas.microsoft.com/office/drawing/2014/main" id="{00000000-0008-0000-0200-0000051C0000}"/>
                  </a:ext>
                </a:extLst>
              </xdr:cNvPr>
              <xdr:cNvSpPr/>
            </xdr:nvSpPr>
            <xdr:spPr bwMode="auto">
              <a:xfrm>
                <a:off x="7169933" y="8061303"/>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74" name="Option Button 6" hidden="1">
                <a:extLst>
                  <a:ext uri="{63B3BB69-23CF-44E3-9099-C40C66FF867C}">
                    <a14:compatExt spid="_x0000_s7174"/>
                  </a:ext>
                  <a:ext uri="{FF2B5EF4-FFF2-40B4-BE49-F238E27FC236}">
                    <a16:creationId xmlns:a16="http://schemas.microsoft.com/office/drawing/2014/main" id="{00000000-0008-0000-0200-0000061C0000}"/>
                  </a:ext>
                </a:extLst>
              </xdr:cNvPr>
              <xdr:cNvSpPr/>
            </xdr:nvSpPr>
            <xdr:spPr bwMode="auto">
              <a:xfrm>
                <a:off x="7650565" y="8061381"/>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28</xdr:col>
          <xdr:colOff>188719</xdr:colOff>
          <xdr:row>57</xdr:row>
          <xdr:rowOff>194322</xdr:rowOff>
        </xdr:from>
        <xdr:to>
          <xdr:col>34</xdr:col>
          <xdr:colOff>0</xdr:colOff>
          <xdr:row>59</xdr:row>
          <xdr:rowOff>30130</xdr:rowOff>
        </xdr:to>
        <xdr:grpSp>
          <xdr:nvGrpSpPr>
            <xdr:cNvPr id="5" name="グループ化 1">
              <a:extLst>
                <a:ext uri="{FF2B5EF4-FFF2-40B4-BE49-F238E27FC236}">
                  <a16:creationId xmlns:a16="http://schemas.microsoft.com/office/drawing/2014/main" id="{00000000-0008-0000-0200-000005000000}"/>
                </a:ext>
              </a:extLst>
            </xdr:cNvPr>
            <xdr:cNvGrpSpPr>
              <a:grpSpLocks/>
            </xdr:cNvGrpSpPr>
          </xdr:nvGrpSpPr>
          <xdr:grpSpPr bwMode="auto">
            <a:xfrm>
              <a:off x="5727873" y="8481072"/>
              <a:ext cx="998242" cy="260770"/>
              <a:chOff x="7169899" y="8060788"/>
              <a:chExt cx="978254" cy="243254"/>
            </a:xfrm>
          </xdr:grpSpPr>
          <xdr:sp macro="" textlink="">
            <xdr:nvSpPr>
              <xdr:cNvPr id="7175" name="Option Button 7" hidden="1">
                <a:extLst>
                  <a:ext uri="{63B3BB69-23CF-44E3-9099-C40C66FF867C}">
                    <a14:compatExt spid="_x0000_s7175"/>
                  </a:ext>
                  <a:ext uri="{FF2B5EF4-FFF2-40B4-BE49-F238E27FC236}">
                    <a16:creationId xmlns:a16="http://schemas.microsoft.com/office/drawing/2014/main" id="{00000000-0008-0000-0200-0000071C0000}"/>
                  </a:ext>
                </a:extLst>
              </xdr:cNvPr>
              <xdr:cNvSpPr/>
            </xdr:nvSpPr>
            <xdr:spPr bwMode="auto">
              <a:xfrm>
                <a:off x="7169899"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76" name="Option Button 8" hidden="1">
                <a:extLst>
                  <a:ext uri="{63B3BB69-23CF-44E3-9099-C40C66FF867C}">
                    <a14:compatExt spid="_x0000_s7176"/>
                  </a:ext>
                  <a:ext uri="{FF2B5EF4-FFF2-40B4-BE49-F238E27FC236}">
                    <a16:creationId xmlns:a16="http://schemas.microsoft.com/office/drawing/2014/main" id="{00000000-0008-0000-0200-0000081C0000}"/>
                  </a:ext>
                </a:extLst>
              </xdr:cNvPr>
              <xdr:cNvSpPr/>
            </xdr:nvSpPr>
            <xdr:spPr bwMode="auto">
              <a:xfrm>
                <a:off x="7650508"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28</xdr:col>
          <xdr:colOff>188719</xdr:colOff>
          <xdr:row>58</xdr:row>
          <xdr:rowOff>192688</xdr:rowOff>
        </xdr:from>
        <xdr:to>
          <xdr:col>34</xdr:col>
          <xdr:colOff>0</xdr:colOff>
          <xdr:row>60</xdr:row>
          <xdr:rowOff>28782</xdr:rowOff>
        </xdr:to>
        <xdr:grpSp>
          <xdr:nvGrpSpPr>
            <xdr:cNvPr id="6" name="グループ化 1">
              <a:extLst>
                <a:ext uri="{FF2B5EF4-FFF2-40B4-BE49-F238E27FC236}">
                  <a16:creationId xmlns:a16="http://schemas.microsoft.com/office/drawing/2014/main" id="{00000000-0008-0000-0200-000006000000}"/>
                </a:ext>
              </a:extLst>
            </xdr:cNvPr>
            <xdr:cNvGrpSpPr>
              <a:grpSpLocks/>
            </xdr:cNvGrpSpPr>
          </xdr:nvGrpSpPr>
          <xdr:grpSpPr bwMode="auto">
            <a:xfrm>
              <a:off x="5727873" y="8691919"/>
              <a:ext cx="998242" cy="261055"/>
              <a:chOff x="7169866" y="8060788"/>
              <a:chExt cx="978304" cy="243254"/>
            </a:xfrm>
          </xdr:grpSpPr>
          <xdr:sp macro="" textlink="">
            <xdr:nvSpPr>
              <xdr:cNvPr id="7177" name="Option Button 9" hidden="1">
                <a:extLst>
                  <a:ext uri="{63B3BB69-23CF-44E3-9099-C40C66FF867C}">
                    <a14:compatExt spid="_x0000_s7177"/>
                  </a:ext>
                  <a:ext uri="{FF2B5EF4-FFF2-40B4-BE49-F238E27FC236}">
                    <a16:creationId xmlns:a16="http://schemas.microsoft.com/office/drawing/2014/main" id="{00000000-0008-0000-0200-0000091C0000}"/>
                  </a:ext>
                </a:extLst>
              </xdr:cNvPr>
              <xdr:cNvSpPr/>
            </xdr:nvSpPr>
            <xdr:spPr bwMode="auto">
              <a:xfrm>
                <a:off x="7169866"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78" name="Option Button 10" hidden="1">
                <a:extLst>
                  <a:ext uri="{63B3BB69-23CF-44E3-9099-C40C66FF867C}">
                    <a14:compatExt spid="_x0000_s7178"/>
                  </a:ext>
                  <a:ext uri="{FF2B5EF4-FFF2-40B4-BE49-F238E27FC236}">
                    <a16:creationId xmlns:a16="http://schemas.microsoft.com/office/drawing/2014/main" id="{00000000-0008-0000-0200-00000A1C0000}"/>
                  </a:ext>
                </a:extLst>
              </xdr:cNvPr>
              <xdr:cNvSpPr/>
            </xdr:nvSpPr>
            <xdr:spPr bwMode="auto">
              <a:xfrm>
                <a:off x="7650525"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28</xdr:col>
          <xdr:colOff>188719</xdr:colOff>
          <xdr:row>60</xdr:row>
          <xdr:rowOff>190336</xdr:rowOff>
        </xdr:from>
        <xdr:to>
          <xdr:col>34</xdr:col>
          <xdr:colOff>0</xdr:colOff>
          <xdr:row>62</xdr:row>
          <xdr:rowOff>28109</xdr:rowOff>
        </xdr:to>
        <xdr:grpSp>
          <xdr:nvGrpSpPr>
            <xdr:cNvPr id="7" name="グループ化 1">
              <a:extLst>
                <a:ext uri="{FF2B5EF4-FFF2-40B4-BE49-F238E27FC236}">
                  <a16:creationId xmlns:a16="http://schemas.microsoft.com/office/drawing/2014/main" id="{00000000-0008-0000-0200-000007000000}"/>
                </a:ext>
              </a:extLst>
            </xdr:cNvPr>
            <xdr:cNvGrpSpPr>
              <a:grpSpLocks/>
            </xdr:cNvGrpSpPr>
          </xdr:nvGrpSpPr>
          <xdr:grpSpPr bwMode="auto">
            <a:xfrm>
              <a:off x="5727873" y="9114528"/>
              <a:ext cx="998242" cy="262735"/>
              <a:chOff x="7169671" y="8060788"/>
              <a:chExt cx="978318" cy="243254"/>
            </a:xfrm>
          </xdr:grpSpPr>
          <xdr:sp macro="" textlink="">
            <xdr:nvSpPr>
              <xdr:cNvPr id="7179" name="Option Button 11" hidden="1">
                <a:extLst>
                  <a:ext uri="{63B3BB69-23CF-44E3-9099-C40C66FF867C}">
                    <a14:compatExt spid="_x0000_s7179"/>
                  </a:ext>
                  <a:ext uri="{FF2B5EF4-FFF2-40B4-BE49-F238E27FC236}">
                    <a16:creationId xmlns:a16="http://schemas.microsoft.com/office/drawing/2014/main" id="{00000000-0008-0000-0200-00000B1C0000}"/>
                  </a:ext>
                </a:extLst>
              </xdr:cNvPr>
              <xdr:cNvSpPr/>
            </xdr:nvSpPr>
            <xdr:spPr bwMode="auto">
              <a:xfrm>
                <a:off x="7169671"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80" name="Option Button 12" hidden="1">
                <a:extLst>
                  <a:ext uri="{63B3BB69-23CF-44E3-9099-C40C66FF867C}">
                    <a14:compatExt spid="_x0000_s7180"/>
                  </a:ext>
                  <a:ext uri="{FF2B5EF4-FFF2-40B4-BE49-F238E27FC236}">
                    <a16:creationId xmlns:a16="http://schemas.microsoft.com/office/drawing/2014/main" id="{00000000-0008-0000-0200-00000C1C0000}"/>
                  </a:ext>
                </a:extLst>
              </xdr:cNvPr>
              <xdr:cNvSpPr/>
            </xdr:nvSpPr>
            <xdr:spPr bwMode="auto">
              <a:xfrm>
                <a:off x="7650344"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28</xdr:col>
          <xdr:colOff>188719</xdr:colOff>
          <xdr:row>59</xdr:row>
          <xdr:rowOff>191339</xdr:rowOff>
        </xdr:from>
        <xdr:to>
          <xdr:col>34</xdr:col>
          <xdr:colOff>0</xdr:colOff>
          <xdr:row>61</xdr:row>
          <xdr:rowOff>27778</xdr:rowOff>
        </xdr:to>
        <xdr:grpSp>
          <xdr:nvGrpSpPr>
            <xdr:cNvPr id="8" name="グループ化 1">
              <a:extLst>
                <a:ext uri="{FF2B5EF4-FFF2-40B4-BE49-F238E27FC236}">
                  <a16:creationId xmlns:a16="http://schemas.microsoft.com/office/drawing/2014/main" id="{00000000-0008-0000-0200-000008000000}"/>
                </a:ext>
              </a:extLst>
            </xdr:cNvPr>
            <xdr:cNvGrpSpPr>
              <a:grpSpLocks/>
            </xdr:cNvGrpSpPr>
          </xdr:nvGrpSpPr>
          <xdr:grpSpPr bwMode="auto">
            <a:xfrm>
              <a:off x="5727873" y="8903051"/>
              <a:ext cx="998242" cy="261400"/>
              <a:chOff x="7169927" y="8060788"/>
              <a:chExt cx="978277" cy="243254"/>
            </a:xfrm>
          </xdr:grpSpPr>
          <xdr:sp macro="" textlink="">
            <xdr:nvSpPr>
              <xdr:cNvPr id="7181" name="Option Button 13" hidden="1">
                <a:extLst>
                  <a:ext uri="{63B3BB69-23CF-44E3-9099-C40C66FF867C}">
                    <a14:compatExt spid="_x0000_s7181"/>
                  </a:ext>
                  <a:ext uri="{FF2B5EF4-FFF2-40B4-BE49-F238E27FC236}">
                    <a16:creationId xmlns:a16="http://schemas.microsoft.com/office/drawing/2014/main" id="{00000000-0008-0000-0200-00000D1C0000}"/>
                  </a:ext>
                </a:extLst>
              </xdr:cNvPr>
              <xdr:cNvSpPr/>
            </xdr:nvSpPr>
            <xdr:spPr bwMode="auto">
              <a:xfrm>
                <a:off x="7169927"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82" name="Option Button 14" hidden="1">
                <a:extLst>
                  <a:ext uri="{63B3BB69-23CF-44E3-9099-C40C66FF867C}">
                    <a14:compatExt spid="_x0000_s7182"/>
                  </a:ext>
                  <a:ext uri="{FF2B5EF4-FFF2-40B4-BE49-F238E27FC236}">
                    <a16:creationId xmlns:a16="http://schemas.microsoft.com/office/drawing/2014/main" id="{00000000-0008-0000-0200-00000E1C0000}"/>
                  </a:ext>
                </a:extLst>
              </xdr:cNvPr>
              <xdr:cNvSpPr/>
            </xdr:nvSpPr>
            <xdr:spPr bwMode="auto">
              <a:xfrm>
                <a:off x="7650559" y="8060788"/>
                <a:ext cx="497645" cy="2432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28</xdr:col>
          <xdr:colOff>188719</xdr:colOff>
          <xdr:row>61</xdr:row>
          <xdr:rowOff>190666</xdr:rowOff>
        </xdr:from>
        <xdr:to>
          <xdr:col>34</xdr:col>
          <xdr:colOff>0</xdr:colOff>
          <xdr:row>63</xdr:row>
          <xdr:rowOff>16595</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727873" y="9327339"/>
              <a:ext cx="998242" cy="250891"/>
              <a:chOff x="5879323" y="8089106"/>
              <a:chExt cx="981194" cy="246561"/>
            </a:xfrm>
          </xdr:grpSpPr>
          <xdr:sp macro="" textlink="">
            <xdr:nvSpPr>
              <xdr:cNvPr id="7183" name="Option Button 15" hidden="1">
                <a:extLst>
                  <a:ext uri="{63B3BB69-23CF-44E3-9099-C40C66FF867C}">
                    <a14:compatExt spid="_x0000_s7183"/>
                  </a:ext>
                  <a:ext uri="{FF2B5EF4-FFF2-40B4-BE49-F238E27FC236}">
                    <a16:creationId xmlns:a16="http://schemas.microsoft.com/office/drawing/2014/main" id="{00000000-0008-0000-0200-00000F1C0000}"/>
                  </a:ext>
                </a:extLst>
              </xdr:cNvPr>
              <xdr:cNvSpPr/>
            </xdr:nvSpPr>
            <xdr:spPr bwMode="auto">
              <a:xfrm>
                <a:off x="5879323" y="8089106"/>
                <a:ext cx="499073" cy="2465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84" name="Option Button 16" hidden="1">
                <a:extLst>
                  <a:ext uri="{63B3BB69-23CF-44E3-9099-C40C66FF867C}">
                    <a14:compatExt spid="_x0000_s7184"/>
                  </a:ext>
                  <a:ext uri="{FF2B5EF4-FFF2-40B4-BE49-F238E27FC236}">
                    <a16:creationId xmlns:a16="http://schemas.microsoft.com/office/drawing/2014/main" id="{00000000-0008-0000-0200-0000101C0000}"/>
                  </a:ext>
                </a:extLst>
              </xdr:cNvPr>
              <xdr:cNvSpPr/>
            </xdr:nvSpPr>
            <xdr:spPr bwMode="auto">
              <a:xfrm>
                <a:off x="6361358" y="8089106"/>
                <a:ext cx="499159" cy="2465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55</xdr:row>
          <xdr:rowOff>57150</xdr:rowOff>
        </xdr:from>
        <xdr:to>
          <xdr:col>35</xdr:col>
          <xdr:colOff>95250</xdr:colOff>
          <xdr:row>57</xdr:row>
          <xdr:rowOff>114300</xdr:rowOff>
        </xdr:to>
        <xdr:sp macro="" textlink="">
          <xdr:nvSpPr>
            <xdr:cNvPr id="7185" name="Group Box 17" hidden="1">
              <a:extLst>
                <a:ext uri="{63B3BB69-23CF-44E3-9099-C40C66FF867C}">
                  <a14:compatExt spid="_x0000_s7185"/>
                </a:ext>
                <a:ext uri="{FF2B5EF4-FFF2-40B4-BE49-F238E27FC236}">
                  <a16:creationId xmlns:a16="http://schemas.microsoft.com/office/drawing/2014/main" id="{00000000-0008-0000-0200-00001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56</xdr:row>
          <xdr:rowOff>76200</xdr:rowOff>
        </xdr:from>
        <xdr:to>
          <xdr:col>35</xdr:col>
          <xdr:colOff>66675</xdr:colOff>
          <xdr:row>58</xdr:row>
          <xdr:rowOff>123825</xdr:rowOff>
        </xdr:to>
        <xdr:sp macro="" textlink="">
          <xdr:nvSpPr>
            <xdr:cNvPr id="7186" name="Group Box 18" hidden="1">
              <a:extLst>
                <a:ext uri="{63B3BB69-23CF-44E3-9099-C40C66FF867C}">
                  <a14:compatExt spid="_x0000_s7186"/>
                </a:ext>
                <a:ext uri="{FF2B5EF4-FFF2-40B4-BE49-F238E27FC236}">
                  <a16:creationId xmlns:a16="http://schemas.microsoft.com/office/drawing/2014/main" id="{00000000-0008-0000-0200-00001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57</xdr:row>
          <xdr:rowOff>133350</xdr:rowOff>
        </xdr:from>
        <xdr:to>
          <xdr:col>35</xdr:col>
          <xdr:colOff>114300</xdr:colOff>
          <xdr:row>59</xdr:row>
          <xdr:rowOff>76200</xdr:rowOff>
        </xdr:to>
        <xdr:sp macro="" textlink="">
          <xdr:nvSpPr>
            <xdr:cNvPr id="7187" name="Group Box 19" hidden="1">
              <a:extLst>
                <a:ext uri="{63B3BB69-23CF-44E3-9099-C40C66FF867C}">
                  <a14:compatExt spid="_x0000_s7187"/>
                </a:ext>
                <a:ext uri="{FF2B5EF4-FFF2-40B4-BE49-F238E27FC236}">
                  <a16:creationId xmlns:a16="http://schemas.microsoft.com/office/drawing/2014/main" id="{00000000-0008-0000-0200-00001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58</xdr:row>
          <xdr:rowOff>152400</xdr:rowOff>
        </xdr:from>
        <xdr:to>
          <xdr:col>35</xdr:col>
          <xdr:colOff>57150</xdr:colOff>
          <xdr:row>60</xdr:row>
          <xdr:rowOff>85725</xdr:rowOff>
        </xdr:to>
        <xdr:sp macro="" textlink="">
          <xdr:nvSpPr>
            <xdr:cNvPr id="7188" name="Group Box 20" hidden="1">
              <a:extLst>
                <a:ext uri="{63B3BB69-23CF-44E3-9099-C40C66FF867C}">
                  <a14:compatExt spid="_x0000_s7188"/>
                </a:ext>
                <a:ext uri="{FF2B5EF4-FFF2-40B4-BE49-F238E27FC236}">
                  <a16:creationId xmlns:a16="http://schemas.microsoft.com/office/drawing/2014/main" id="{00000000-0008-0000-0200-00001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59</xdr:row>
          <xdr:rowOff>133350</xdr:rowOff>
        </xdr:from>
        <xdr:to>
          <xdr:col>35</xdr:col>
          <xdr:colOff>114300</xdr:colOff>
          <xdr:row>61</xdr:row>
          <xdr:rowOff>104775</xdr:rowOff>
        </xdr:to>
        <xdr:sp macro="" textlink="">
          <xdr:nvSpPr>
            <xdr:cNvPr id="7189" name="Group Box 21" hidden="1">
              <a:extLst>
                <a:ext uri="{63B3BB69-23CF-44E3-9099-C40C66FF867C}">
                  <a14:compatExt spid="_x0000_s7189"/>
                </a:ext>
                <a:ext uri="{FF2B5EF4-FFF2-40B4-BE49-F238E27FC236}">
                  <a16:creationId xmlns:a16="http://schemas.microsoft.com/office/drawing/2014/main" id="{00000000-0008-0000-0200-00001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60</xdr:row>
          <xdr:rowOff>133350</xdr:rowOff>
        </xdr:from>
        <xdr:to>
          <xdr:col>35</xdr:col>
          <xdr:colOff>76200</xdr:colOff>
          <xdr:row>62</xdr:row>
          <xdr:rowOff>85725</xdr:rowOff>
        </xdr:to>
        <xdr:sp macro="" textlink="">
          <xdr:nvSpPr>
            <xdr:cNvPr id="7190" name="Group Box 22" hidden="1">
              <a:extLst>
                <a:ext uri="{63B3BB69-23CF-44E3-9099-C40C66FF867C}">
                  <a14:compatExt spid="_x0000_s7190"/>
                </a:ext>
                <a:ext uri="{FF2B5EF4-FFF2-40B4-BE49-F238E27FC236}">
                  <a16:creationId xmlns:a16="http://schemas.microsoft.com/office/drawing/2014/main" id="{00000000-0008-0000-0200-00001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61</xdr:row>
          <xdr:rowOff>123825</xdr:rowOff>
        </xdr:from>
        <xdr:to>
          <xdr:col>35</xdr:col>
          <xdr:colOff>104775</xdr:colOff>
          <xdr:row>63</xdr:row>
          <xdr:rowOff>66675</xdr:rowOff>
        </xdr:to>
        <xdr:sp macro="" textlink="">
          <xdr:nvSpPr>
            <xdr:cNvPr id="7191" name="Group Box 23" hidden="1">
              <a:extLst>
                <a:ext uri="{63B3BB69-23CF-44E3-9099-C40C66FF867C}">
                  <a14:compatExt spid="_x0000_s7191"/>
                </a:ext>
                <a:ext uri="{FF2B5EF4-FFF2-40B4-BE49-F238E27FC236}">
                  <a16:creationId xmlns:a16="http://schemas.microsoft.com/office/drawing/2014/main" id="{00000000-0008-0000-0200-00001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62</xdr:row>
          <xdr:rowOff>123825</xdr:rowOff>
        </xdr:from>
        <xdr:to>
          <xdr:col>35</xdr:col>
          <xdr:colOff>76200</xdr:colOff>
          <xdr:row>64</xdr:row>
          <xdr:rowOff>95250</xdr:rowOff>
        </xdr:to>
        <xdr:sp macro="" textlink="">
          <xdr:nvSpPr>
            <xdr:cNvPr id="7192" name="Group Box 24" hidden="1">
              <a:extLst>
                <a:ext uri="{63B3BB69-23CF-44E3-9099-C40C66FF867C}">
                  <a14:compatExt spid="_x0000_s7192"/>
                </a:ext>
                <a:ext uri="{FF2B5EF4-FFF2-40B4-BE49-F238E27FC236}">
                  <a16:creationId xmlns:a16="http://schemas.microsoft.com/office/drawing/2014/main" id="{00000000-0008-0000-0200-00001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78</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7</xdr:col>
      <xdr:colOff>280147</xdr:colOff>
      <xdr:row>26</xdr:row>
      <xdr:rowOff>89646</xdr:rowOff>
    </xdr:from>
    <xdr:to>
      <xdr:col>13</xdr:col>
      <xdr:colOff>945777</xdr:colOff>
      <xdr:row>33</xdr:row>
      <xdr:rowOff>100292</xdr:rowOff>
    </xdr:to>
    <xdr:pic>
      <xdr:nvPicPr>
        <xdr:cNvPr id="10" name="図 9">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47397" y="6471396"/>
          <a:ext cx="4780430" cy="16775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96048</xdr:colOff>
      <xdr:row>27</xdr:row>
      <xdr:rowOff>72265</xdr:rowOff>
    </xdr:from>
    <xdr:to>
      <xdr:col>3</xdr:col>
      <xdr:colOff>0</xdr:colOff>
      <xdr:row>32</xdr:row>
      <xdr:rowOff>104775</xdr:rowOff>
    </xdr:to>
    <xdr:pic>
      <xdr:nvPicPr>
        <xdr:cNvPr id="11" name="図 10">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048" y="6758815"/>
          <a:ext cx="1828002" cy="12231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hyperlink" Target="https://www.nta.go.jp/taxes/shiraberu/shinkoku/tokushu/keisubetsu/iryou-shuukei.htm"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omments" Target="../comments1.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18" Type="http://schemas.openxmlformats.org/officeDocument/2006/relationships/ctrlProp" Target="../ctrlProps/ctrlProp41.xml"/><Relationship Id="rId26" Type="http://schemas.openxmlformats.org/officeDocument/2006/relationships/ctrlProp" Target="../ctrlProps/ctrlProp49.xml"/><Relationship Id="rId3" Type="http://schemas.openxmlformats.org/officeDocument/2006/relationships/drawing" Target="../drawings/drawing2.xml"/><Relationship Id="rId21" Type="http://schemas.openxmlformats.org/officeDocument/2006/relationships/ctrlProp" Target="../ctrlProps/ctrlProp44.xml"/><Relationship Id="rId7" Type="http://schemas.openxmlformats.org/officeDocument/2006/relationships/ctrlProp" Target="../ctrlProps/ctrlProp30.xml"/><Relationship Id="rId12" Type="http://schemas.openxmlformats.org/officeDocument/2006/relationships/ctrlProp" Target="../ctrlProps/ctrlProp35.xml"/><Relationship Id="rId17" Type="http://schemas.openxmlformats.org/officeDocument/2006/relationships/ctrlProp" Target="../ctrlProps/ctrlProp40.xml"/><Relationship Id="rId25" Type="http://schemas.openxmlformats.org/officeDocument/2006/relationships/ctrlProp" Target="../ctrlProps/ctrlProp48.xml"/><Relationship Id="rId2" Type="http://schemas.openxmlformats.org/officeDocument/2006/relationships/printerSettings" Target="../printerSettings/printerSettings2.bin"/><Relationship Id="rId16" Type="http://schemas.openxmlformats.org/officeDocument/2006/relationships/ctrlProp" Target="../ctrlProps/ctrlProp39.xml"/><Relationship Id="rId20" Type="http://schemas.openxmlformats.org/officeDocument/2006/relationships/ctrlProp" Target="../ctrlProps/ctrlProp43.xml"/><Relationship Id="rId29" Type="http://schemas.openxmlformats.org/officeDocument/2006/relationships/ctrlProp" Target="../ctrlProps/ctrlProp52.xml"/><Relationship Id="rId1" Type="http://schemas.openxmlformats.org/officeDocument/2006/relationships/hyperlink" Target="https://www.nta.go.jp/taxes/shiraberu/shinkoku/tokushu/keisubetsu/iryou-shuukei.htm" TargetMode="External"/><Relationship Id="rId6" Type="http://schemas.openxmlformats.org/officeDocument/2006/relationships/ctrlProp" Target="../ctrlProps/ctrlProp29.xml"/><Relationship Id="rId11" Type="http://schemas.openxmlformats.org/officeDocument/2006/relationships/ctrlProp" Target="../ctrlProps/ctrlProp34.xml"/><Relationship Id="rId24" Type="http://schemas.openxmlformats.org/officeDocument/2006/relationships/ctrlProp" Target="../ctrlProps/ctrlProp47.xml"/><Relationship Id="rId32" Type="http://schemas.openxmlformats.org/officeDocument/2006/relationships/comments" Target="../comments2.xml"/><Relationship Id="rId5" Type="http://schemas.openxmlformats.org/officeDocument/2006/relationships/ctrlProp" Target="../ctrlProps/ctrlProp28.xml"/><Relationship Id="rId15" Type="http://schemas.openxmlformats.org/officeDocument/2006/relationships/ctrlProp" Target="../ctrlProps/ctrlProp38.xml"/><Relationship Id="rId23" Type="http://schemas.openxmlformats.org/officeDocument/2006/relationships/ctrlProp" Target="../ctrlProps/ctrlProp46.xml"/><Relationship Id="rId28" Type="http://schemas.openxmlformats.org/officeDocument/2006/relationships/ctrlProp" Target="../ctrlProps/ctrlProp51.xml"/><Relationship Id="rId10" Type="http://schemas.openxmlformats.org/officeDocument/2006/relationships/ctrlProp" Target="../ctrlProps/ctrlProp33.xml"/><Relationship Id="rId19" Type="http://schemas.openxmlformats.org/officeDocument/2006/relationships/ctrlProp" Target="../ctrlProps/ctrlProp42.xml"/><Relationship Id="rId31" Type="http://schemas.openxmlformats.org/officeDocument/2006/relationships/ctrlProp" Target="../ctrlProps/ctrlProp54.xml"/><Relationship Id="rId4" Type="http://schemas.openxmlformats.org/officeDocument/2006/relationships/vmlDrawing" Target="../drawings/vmlDrawing2.vml"/><Relationship Id="rId9" Type="http://schemas.openxmlformats.org/officeDocument/2006/relationships/ctrlProp" Target="../ctrlProps/ctrlProp32.xml"/><Relationship Id="rId14" Type="http://schemas.openxmlformats.org/officeDocument/2006/relationships/ctrlProp" Target="../ctrlProps/ctrlProp37.xml"/><Relationship Id="rId22" Type="http://schemas.openxmlformats.org/officeDocument/2006/relationships/ctrlProp" Target="../ctrlProps/ctrlProp45.xml"/><Relationship Id="rId27" Type="http://schemas.openxmlformats.org/officeDocument/2006/relationships/ctrlProp" Target="../ctrlProps/ctrlProp50.xml"/><Relationship Id="rId30"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trlProp" Target="../ctrlProps/ctrlProp64.xml"/><Relationship Id="rId18" Type="http://schemas.openxmlformats.org/officeDocument/2006/relationships/ctrlProp" Target="../ctrlProps/ctrlProp69.xml"/><Relationship Id="rId26" Type="http://schemas.openxmlformats.org/officeDocument/2006/relationships/ctrlProp" Target="../ctrlProps/ctrlProp77.xml"/><Relationship Id="rId3" Type="http://schemas.openxmlformats.org/officeDocument/2006/relationships/vmlDrawing" Target="../drawings/vmlDrawing3.vml"/><Relationship Id="rId21" Type="http://schemas.openxmlformats.org/officeDocument/2006/relationships/ctrlProp" Target="../ctrlProps/ctrlProp72.x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5" Type="http://schemas.openxmlformats.org/officeDocument/2006/relationships/ctrlProp" Target="../ctrlProps/ctrlProp76.xml"/><Relationship Id="rId2" Type="http://schemas.openxmlformats.org/officeDocument/2006/relationships/drawing" Target="../drawings/drawing3.xml"/><Relationship Id="rId16" Type="http://schemas.openxmlformats.org/officeDocument/2006/relationships/ctrlProp" Target="../ctrlProps/ctrlProp67.xml"/><Relationship Id="rId20" Type="http://schemas.openxmlformats.org/officeDocument/2006/relationships/ctrlProp" Target="../ctrlProps/ctrlProp71.xml"/><Relationship Id="rId1" Type="http://schemas.openxmlformats.org/officeDocument/2006/relationships/printerSettings" Target="../printerSettings/printerSettings3.bin"/><Relationship Id="rId6" Type="http://schemas.openxmlformats.org/officeDocument/2006/relationships/ctrlProp" Target="../ctrlProps/ctrlProp57.xml"/><Relationship Id="rId11" Type="http://schemas.openxmlformats.org/officeDocument/2006/relationships/ctrlProp" Target="../ctrlProps/ctrlProp62.xml"/><Relationship Id="rId24" Type="http://schemas.openxmlformats.org/officeDocument/2006/relationships/ctrlProp" Target="../ctrlProps/ctrlProp75.xml"/><Relationship Id="rId5" Type="http://schemas.openxmlformats.org/officeDocument/2006/relationships/ctrlProp" Target="../ctrlProps/ctrlProp56.xml"/><Relationship Id="rId15" Type="http://schemas.openxmlformats.org/officeDocument/2006/relationships/ctrlProp" Target="../ctrlProps/ctrlProp66.xml"/><Relationship Id="rId23" Type="http://schemas.openxmlformats.org/officeDocument/2006/relationships/ctrlProp" Target="../ctrlProps/ctrlProp74.xml"/><Relationship Id="rId10" Type="http://schemas.openxmlformats.org/officeDocument/2006/relationships/ctrlProp" Target="../ctrlProps/ctrlProp61.xml"/><Relationship Id="rId19" Type="http://schemas.openxmlformats.org/officeDocument/2006/relationships/ctrlProp" Target="../ctrlProps/ctrlProp70.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 Id="rId22" Type="http://schemas.openxmlformats.org/officeDocument/2006/relationships/ctrlProp" Target="../ctrlProps/ctrlProp73.xml"/><Relationship Id="rId27" Type="http://schemas.openxmlformats.org/officeDocument/2006/relationships/ctrlProp" Target="../ctrlProps/ctrlProp78.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13297-0FDE-41BD-A50E-5553CF9DBC5A}">
  <sheetPr>
    <tabColor rgb="FF3333FF"/>
    <pageSetUpPr fitToPage="1"/>
  </sheetPr>
  <dimension ref="A1:BE65"/>
  <sheetViews>
    <sheetView showGridLines="0" zoomScale="115" zoomScaleNormal="115" zoomScaleSheetLayoutView="145" workbookViewId="0">
      <selection activeCell="M13" sqref="M13:P13"/>
    </sheetView>
  </sheetViews>
  <sheetFormatPr defaultColWidth="2.625" defaultRowHeight="12" customHeight="1" x14ac:dyDescent="0.4"/>
  <cols>
    <col min="1" max="1" width="3.25" bestFit="1" customWidth="1"/>
    <col min="6" max="6" width="10.125" customWidth="1"/>
    <col min="7" max="7" width="4" customWidth="1"/>
    <col min="9" max="9" width="2.375" customWidth="1"/>
    <col min="25" max="25" width="2.5" customWidth="1"/>
    <col min="28" max="28" width="2.625" customWidth="1"/>
  </cols>
  <sheetData>
    <row r="1" spans="1:57" ht="12" customHeight="1" x14ac:dyDescent="0.25">
      <c r="A1" s="197" t="s">
        <v>85</v>
      </c>
      <c r="B1" s="198"/>
      <c r="C1" s="198"/>
      <c r="D1" s="198"/>
      <c r="E1" s="198"/>
      <c r="F1" s="198"/>
      <c r="G1" s="198"/>
      <c r="H1" s="198"/>
      <c r="I1" s="198"/>
      <c r="J1" s="198"/>
      <c r="K1" s="198"/>
      <c r="L1" s="199"/>
      <c r="M1" s="2"/>
      <c r="N1" s="203" t="s">
        <v>91</v>
      </c>
      <c r="O1" s="203"/>
      <c r="P1" s="203"/>
      <c r="Q1" s="204" t="s">
        <v>0</v>
      </c>
      <c r="R1" s="205"/>
      <c r="S1" s="205"/>
      <c r="T1" s="205"/>
      <c r="U1" s="206" t="s">
        <v>135</v>
      </c>
      <c r="V1" s="206"/>
      <c r="W1" s="206"/>
      <c r="X1" s="206"/>
      <c r="Y1" s="206"/>
      <c r="Z1" s="206"/>
      <c r="AA1" s="206"/>
      <c r="AB1" s="206"/>
      <c r="AC1" s="206"/>
      <c r="AD1" s="206"/>
      <c r="AE1" s="206" t="s">
        <v>28</v>
      </c>
      <c r="AF1" s="206"/>
    </row>
    <row r="2" spans="1:57" ht="12" customHeight="1" thickBot="1" x14ac:dyDescent="0.45">
      <c r="A2" s="200"/>
      <c r="B2" s="201"/>
      <c r="C2" s="201"/>
      <c r="D2" s="201"/>
      <c r="E2" s="201"/>
      <c r="F2" s="201"/>
      <c r="G2" s="201"/>
      <c r="H2" s="201"/>
      <c r="I2" s="201"/>
      <c r="J2" s="201"/>
      <c r="K2" s="201"/>
      <c r="L2" s="202"/>
      <c r="N2" s="207" t="s">
        <v>75</v>
      </c>
      <c r="O2" s="208"/>
      <c r="P2" s="208"/>
      <c r="Q2" s="205"/>
      <c r="R2" s="205"/>
      <c r="S2" s="205"/>
      <c r="T2" s="205"/>
      <c r="U2" s="206"/>
      <c r="V2" s="206"/>
      <c r="W2" s="206"/>
      <c r="X2" s="206"/>
      <c r="Y2" s="206"/>
      <c r="Z2" s="206"/>
      <c r="AA2" s="206"/>
      <c r="AB2" s="206"/>
      <c r="AC2" s="206"/>
      <c r="AD2" s="206"/>
      <c r="AE2" s="206"/>
      <c r="AF2" s="206"/>
    </row>
    <row r="3" spans="1:57" ht="12" customHeight="1" x14ac:dyDescent="0.4">
      <c r="A3" s="209" t="s">
        <v>141</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row>
    <row r="4" spans="1:57" ht="15.75" customHeight="1" x14ac:dyDescent="0.4">
      <c r="A4" s="209"/>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F4" s="209"/>
    </row>
    <row r="5" spans="1:57" ht="15.75" customHeight="1" x14ac:dyDescent="0.4">
      <c r="A5" s="70" t="s">
        <v>2</v>
      </c>
      <c r="G5" s="68"/>
    </row>
    <row r="6" spans="1:57" s="1" customFormat="1" ht="15.75" customHeight="1" x14ac:dyDescent="0.25">
      <c r="A6" s="190">
        <v>1</v>
      </c>
      <c r="B6" s="162" t="s">
        <v>34</v>
      </c>
      <c r="C6" s="163"/>
      <c r="D6" s="163"/>
      <c r="E6" s="163"/>
      <c r="F6" s="210" t="s">
        <v>21</v>
      </c>
      <c r="G6" s="210"/>
      <c r="H6" s="211" t="s">
        <v>79</v>
      </c>
      <c r="I6" s="212"/>
      <c r="J6" s="212"/>
      <c r="K6" s="212"/>
      <c r="L6" s="213"/>
      <c r="M6" s="211" t="s">
        <v>80</v>
      </c>
      <c r="N6" s="212"/>
      <c r="O6" s="212"/>
      <c r="P6" s="212"/>
      <c r="Q6" s="213"/>
      <c r="R6" s="211" t="s">
        <v>81</v>
      </c>
      <c r="S6" s="212"/>
      <c r="T6" s="212"/>
      <c r="U6" s="212"/>
      <c r="V6" s="213"/>
      <c r="W6" s="180"/>
      <c r="X6" s="181"/>
      <c r="Y6" s="181"/>
      <c r="Z6" s="181"/>
      <c r="AA6" s="182"/>
      <c r="AB6" s="180"/>
      <c r="AC6" s="181"/>
      <c r="AD6" s="181"/>
      <c r="AE6" s="181"/>
      <c r="AF6" s="182"/>
      <c r="AG6" s="180"/>
      <c r="AH6" s="181"/>
      <c r="AI6" s="181"/>
      <c r="AJ6" s="181"/>
      <c r="AK6" s="182"/>
      <c r="AL6" s="180"/>
      <c r="AM6" s="181"/>
      <c r="AN6" s="181"/>
      <c r="AO6" s="181"/>
      <c r="AP6" s="182"/>
      <c r="AQ6" s="180"/>
      <c r="AR6" s="181"/>
      <c r="AS6" s="181"/>
      <c r="AT6" s="181"/>
      <c r="AU6" s="182"/>
      <c r="AV6" s="180"/>
      <c r="AW6" s="181"/>
      <c r="AX6" s="181"/>
      <c r="AY6" s="181"/>
      <c r="AZ6" s="182"/>
      <c r="BA6" s="180"/>
      <c r="BB6" s="181"/>
      <c r="BC6" s="181"/>
      <c r="BD6" s="181"/>
      <c r="BE6" s="182"/>
    </row>
    <row r="7" spans="1:57" s="1" customFormat="1" ht="15.75" customHeight="1" x14ac:dyDescent="0.25">
      <c r="A7" s="190"/>
      <c r="B7" s="163"/>
      <c r="C7" s="163"/>
      <c r="D7" s="163"/>
      <c r="E7" s="163"/>
      <c r="F7" s="210"/>
      <c r="G7" s="210"/>
      <c r="H7" s="191">
        <v>101</v>
      </c>
      <c r="I7" s="192"/>
      <c r="J7" s="192"/>
      <c r="K7" s="193" t="s">
        <v>3</v>
      </c>
      <c r="L7" s="194"/>
      <c r="M7" s="191">
        <v>202</v>
      </c>
      <c r="N7" s="192"/>
      <c r="O7" s="192"/>
      <c r="P7" s="193" t="s">
        <v>3</v>
      </c>
      <c r="Q7" s="194"/>
      <c r="R7" s="191">
        <v>303</v>
      </c>
      <c r="S7" s="192"/>
      <c r="T7" s="192"/>
      <c r="U7" s="193" t="s">
        <v>3</v>
      </c>
      <c r="V7" s="194"/>
      <c r="W7" s="191"/>
      <c r="X7" s="192"/>
      <c r="Y7" s="192"/>
      <c r="Z7" s="193" t="s">
        <v>3</v>
      </c>
      <c r="AA7" s="194"/>
      <c r="AB7" s="191"/>
      <c r="AC7" s="192"/>
      <c r="AD7" s="192"/>
      <c r="AE7" s="193" t="s">
        <v>3</v>
      </c>
      <c r="AF7" s="194"/>
      <c r="AG7" s="191"/>
      <c r="AH7" s="192"/>
      <c r="AI7" s="192"/>
      <c r="AJ7" s="193" t="s">
        <v>3</v>
      </c>
      <c r="AK7" s="194"/>
      <c r="AL7" s="191"/>
      <c r="AM7" s="192"/>
      <c r="AN7" s="192"/>
      <c r="AO7" s="193" t="s">
        <v>3</v>
      </c>
      <c r="AP7" s="194"/>
      <c r="AQ7" s="191"/>
      <c r="AR7" s="192"/>
      <c r="AS7" s="192"/>
      <c r="AT7" s="193" t="s">
        <v>3</v>
      </c>
      <c r="AU7" s="194"/>
      <c r="AV7" s="191"/>
      <c r="AW7" s="192"/>
      <c r="AX7" s="192"/>
      <c r="AY7" s="193" t="s">
        <v>3</v>
      </c>
      <c r="AZ7" s="194"/>
      <c r="BA7" s="191"/>
      <c r="BB7" s="192"/>
      <c r="BC7" s="192"/>
      <c r="BD7" s="193" t="s">
        <v>3</v>
      </c>
      <c r="BE7" s="194"/>
    </row>
    <row r="8" spans="1:57" s="1" customFormat="1" ht="12" customHeight="1" x14ac:dyDescent="0.4">
      <c r="A8" s="190">
        <v>2</v>
      </c>
      <c r="B8" s="162" t="s">
        <v>122</v>
      </c>
      <c r="C8" s="163"/>
      <c r="D8" s="163"/>
      <c r="E8" s="163"/>
      <c r="F8" s="172"/>
      <c r="G8" s="172"/>
      <c r="H8" s="185" t="s">
        <v>25</v>
      </c>
      <c r="I8" s="187">
        <v>2017</v>
      </c>
      <c r="J8" s="187"/>
      <c r="K8" s="188">
        <v>1</v>
      </c>
      <c r="L8" s="189"/>
      <c r="M8" s="185" t="s">
        <v>25</v>
      </c>
      <c r="N8" s="187">
        <v>2024</v>
      </c>
      <c r="O8" s="187"/>
      <c r="P8" s="188">
        <v>9</v>
      </c>
      <c r="Q8" s="189"/>
      <c r="R8" s="185" t="s">
        <v>25</v>
      </c>
      <c r="S8" s="187">
        <v>2025</v>
      </c>
      <c r="T8" s="187"/>
      <c r="U8" s="188">
        <v>10</v>
      </c>
      <c r="V8" s="189"/>
      <c r="W8" s="185" t="s">
        <v>25</v>
      </c>
      <c r="X8" s="187" t="s">
        <v>30</v>
      </c>
      <c r="Y8" s="187"/>
      <c r="Z8" s="188"/>
      <c r="AA8" s="189"/>
      <c r="AB8" s="185" t="s">
        <v>25</v>
      </c>
      <c r="AC8" s="187" t="s">
        <v>30</v>
      </c>
      <c r="AD8" s="187"/>
      <c r="AE8" s="188"/>
      <c r="AF8" s="189"/>
      <c r="AG8" s="185" t="s">
        <v>25</v>
      </c>
      <c r="AH8" s="187" t="s">
        <v>30</v>
      </c>
      <c r="AI8" s="187"/>
      <c r="AJ8" s="188"/>
      <c r="AK8" s="189"/>
      <c r="AL8" s="185" t="s">
        <v>25</v>
      </c>
      <c r="AM8" s="187" t="s">
        <v>30</v>
      </c>
      <c r="AN8" s="187"/>
      <c r="AO8" s="188"/>
      <c r="AP8" s="189"/>
      <c r="AQ8" s="185" t="s">
        <v>25</v>
      </c>
      <c r="AR8" s="187" t="s">
        <v>30</v>
      </c>
      <c r="AS8" s="187"/>
      <c r="AT8" s="188"/>
      <c r="AU8" s="189"/>
      <c r="AV8" s="185" t="s">
        <v>25</v>
      </c>
      <c r="AW8" s="187" t="s">
        <v>30</v>
      </c>
      <c r="AX8" s="187"/>
      <c r="AY8" s="188"/>
      <c r="AZ8" s="189"/>
      <c r="BA8" s="185" t="s">
        <v>25</v>
      </c>
      <c r="BB8" s="187" t="s">
        <v>30</v>
      </c>
      <c r="BC8" s="187"/>
      <c r="BD8" s="188"/>
      <c r="BE8" s="189"/>
    </row>
    <row r="9" spans="1:57" s="1" customFormat="1" ht="12" customHeight="1" x14ac:dyDescent="0.25">
      <c r="A9" s="190"/>
      <c r="B9" s="163"/>
      <c r="C9" s="163"/>
      <c r="D9" s="163"/>
      <c r="E9" s="163"/>
      <c r="F9" s="172"/>
      <c r="G9" s="172"/>
      <c r="H9" s="186"/>
      <c r="I9" s="183" t="str">
        <f>IF(ISERROR(VALUE(I8)),"","("&amp;TEXT(DATE(I8,MIN(MAX(K8,1),12),1),"ge")&amp;")")&amp;"年"</f>
        <v>(H29)年</v>
      </c>
      <c r="J9" s="183"/>
      <c r="K9" s="183" t="s">
        <v>5</v>
      </c>
      <c r="L9" s="184"/>
      <c r="M9" s="186"/>
      <c r="N9" s="183" t="str">
        <f>IF(ISERROR(VALUE(N8)),"","("&amp;TEXT(DATE(N8,MIN(MAX(P8,1),12),1),"ge")&amp;")")&amp;"年"</f>
        <v>(R6)年</v>
      </c>
      <c r="O9" s="183"/>
      <c r="P9" s="183" t="s">
        <v>5</v>
      </c>
      <c r="Q9" s="184"/>
      <c r="R9" s="186"/>
      <c r="S9" s="183" t="str">
        <f>IF(ISERROR(VALUE(S8)),"","("&amp;TEXT(DATE(S8,MIN(MAX(U8,1),12),1),"ge")&amp;")")&amp;"年"</f>
        <v>(R7)年</v>
      </c>
      <c r="T9" s="183"/>
      <c r="U9" s="183" t="s">
        <v>5</v>
      </c>
      <c r="V9" s="184"/>
      <c r="W9" s="186"/>
      <c r="X9" s="183" t="str">
        <f>IF(ISERROR(VALUE(X8)),"","("&amp;TEXT(DATE(X8,MIN(MAX(Z8,1),12),1),"ge")&amp;")")&amp;"年"</f>
        <v>年</v>
      </c>
      <c r="Y9" s="183"/>
      <c r="Z9" s="195" t="s">
        <v>5</v>
      </c>
      <c r="AA9" s="196"/>
      <c r="AB9" s="186"/>
      <c r="AC9" s="183" t="str">
        <f>IF(ISERROR(VALUE(AC8)),"","("&amp;TEXT(DATE(AC8,MIN(MAX(AE8,1),12),1),"ge")&amp;")")&amp;"年"</f>
        <v>年</v>
      </c>
      <c r="AD9" s="183"/>
      <c r="AE9" s="183" t="s">
        <v>5</v>
      </c>
      <c r="AF9" s="184"/>
      <c r="AG9" s="186"/>
      <c r="AH9" s="183" t="str">
        <f>IF(ISERROR(VALUE(AH8)),"","("&amp;TEXT(DATE(AH8,MIN(MAX(AJ8,1),12),1),"ge")&amp;")")&amp;"年"</f>
        <v>年</v>
      </c>
      <c r="AI9" s="183"/>
      <c r="AJ9" s="183" t="s">
        <v>5</v>
      </c>
      <c r="AK9" s="184"/>
      <c r="AL9" s="186"/>
      <c r="AM9" s="183" t="str">
        <f>IF(ISERROR(VALUE(AM8)),"","("&amp;TEXT(DATE(AM8,MIN(MAX(AO8,1),12),1),"ge")&amp;")")&amp;"年"</f>
        <v>年</v>
      </c>
      <c r="AN9" s="183"/>
      <c r="AO9" s="183" t="s">
        <v>5</v>
      </c>
      <c r="AP9" s="184"/>
      <c r="AQ9" s="186"/>
      <c r="AR9" s="183" t="str">
        <f>IF(ISERROR(VALUE(AR8)),"","("&amp;TEXT(DATE(AR8,MIN(MAX(AT8,1),12),1),"ge")&amp;")")&amp;"年"</f>
        <v>年</v>
      </c>
      <c r="AS9" s="183"/>
      <c r="AT9" s="183" t="s">
        <v>5</v>
      </c>
      <c r="AU9" s="184"/>
      <c r="AV9" s="186"/>
      <c r="AW9" s="183" t="str">
        <f>IF(ISERROR(VALUE(AW8)),"","("&amp;TEXT(DATE(AW8,MIN(MAX(AY8,1),12),1),"ge")&amp;")")&amp;"年"</f>
        <v>年</v>
      </c>
      <c r="AX9" s="183"/>
      <c r="AY9" s="183" t="s">
        <v>5</v>
      </c>
      <c r="AZ9" s="184"/>
      <c r="BA9" s="186"/>
      <c r="BB9" s="183" t="str">
        <f>IF(ISERROR(VALUE(BB8)),"","("&amp;TEXT(DATE(BB8,MIN(MAX(BD8,1),12),1),"ge")&amp;")")&amp;"年"</f>
        <v>年</v>
      </c>
      <c r="BC9" s="183"/>
      <c r="BD9" s="183" t="s">
        <v>5</v>
      </c>
      <c r="BE9" s="184"/>
    </row>
    <row r="10" spans="1:57" s="1" customFormat="1" ht="16.5" customHeight="1" x14ac:dyDescent="0.25">
      <c r="A10" s="73">
        <v>3</v>
      </c>
      <c r="B10" s="163" t="s">
        <v>130</v>
      </c>
      <c r="C10" s="163"/>
      <c r="D10" s="163"/>
      <c r="E10" s="163"/>
      <c r="F10" s="172"/>
      <c r="G10" s="172"/>
      <c r="H10" s="180" t="s">
        <v>97</v>
      </c>
      <c r="I10" s="181"/>
      <c r="J10" s="181"/>
      <c r="K10" s="181"/>
      <c r="L10" s="182"/>
      <c r="M10" s="180" t="s">
        <v>98</v>
      </c>
      <c r="N10" s="181"/>
      <c r="O10" s="181"/>
      <c r="P10" s="181"/>
      <c r="Q10" s="182"/>
      <c r="R10" s="180" t="s">
        <v>98</v>
      </c>
      <c r="S10" s="181"/>
      <c r="T10" s="181"/>
      <c r="U10" s="181"/>
      <c r="V10" s="182"/>
      <c r="W10" s="180"/>
      <c r="X10" s="181"/>
      <c r="Y10" s="181"/>
      <c r="Z10" s="181"/>
      <c r="AA10" s="182"/>
      <c r="AB10" s="180"/>
      <c r="AC10" s="181"/>
      <c r="AD10" s="181"/>
      <c r="AE10" s="181"/>
      <c r="AF10" s="182"/>
      <c r="AG10" s="180"/>
      <c r="AH10" s="181"/>
      <c r="AI10" s="181"/>
      <c r="AJ10" s="181"/>
      <c r="AK10" s="182"/>
      <c r="AL10" s="180"/>
      <c r="AM10" s="181"/>
      <c r="AN10" s="181"/>
      <c r="AO10" s="181"/>
      <c r="AP10" s="182"/>
      <c r="AQ10" s="180"/>
      <c r="AR10" s="181"/>
      <c r="AS10" s="181"/>
      <c r="AT10" s="181"/>
      <c r="AU10" s="182"/>
      <c r="AV10" s="180"/>
      <c r="AW10" s="181"/>
      <c r="AX10" s="181"/>
      <c r="AY10" s="181"/>
      <c r="AZ10" s="182"/>
      <c r="BA10" s="180"/>
      <c r="BB10" s="181"/>
      <c r="BC10" s="181"/>
      <c r="BD10" s="181"/>
      <c r="BE10" s="182"/>
    </row>
    <row r="11" spans="1:57" s="1" customFormat="1" ht="16.5" customHeight="1" x14ac:dyDescent="0.25">
      <c r="A11" s="73">
        <v>4</v>
      </c>
      <c r="B11" s="163" t="s">
        <v>123</v>
      </c>
      <c r="C11" s="163"/>
      <c r="D11" s="163"/>
      <c r="E11" s="163"/>
      <c r="F11" s="172"/>
      <c r="G11" s="172"/>
      <c r="H11" s="180" t="s">
        <v>120</v>
      </c>
      <c r="I11" s="181"/>
      <c r="J11" s="181"/>
      <c r="K11" s="181"/>
      <c r="L11" s="182"/>
      <c r="M11" s="180" t="s">
        <v>132</v>
      </c>
      <c r="N11" s="181"/>
      <c r="O11" s="181"/>
      <c r="P11" s="181"/>
      <c r="Q11" s="182"/>
      <c r="R11" s="180" t="s">
        <v>134</v>
      </c>
      <c r="S11" s="181"/>
      <c r="T11" s="181"/>
      <c r="U11" s="181"/>
      <c r="V11" s="182"/>
      <c r="W11" s="180"/>
      <c r="X11" s="181"/>
      <c r="Y11" s="181"/>
      <c r="Z11" s="181"/>
      <c r="AA11" s="182"/>
      <c r="AB11" s="180"/>
      <c r="AC11" s="181"/>
      <c r="AD11" s="181"/>
      <c r="AE11" s="181"/>
      <c r="AF11" s="182"/>
      <c r="AG11" s="180"/>
      <c r="AH11" s="181"/>
      <c r="AI11" s="181"/>
      <c r="AJ11" s="181"/>
      <c r="AK11" s="182"/>
      <c r="AL11" s="180"/>
      <c r="AM11" s="181"/>
      <c r="AN11" s="181"/>
      <c r="AO11" s="181"/>
      <c r="AP11" s="182"/>
      <c r="AQ11" s="180"/>
      <c r="AR11" s="181"/>
      <c r="AS11" s="181"/>
      <c r="AT11" s="181"/>
      <c r="AU11" s="182"/>
      <c r="AV11" s="180"/>
      <c r="AW11" s="181"/>
      <c r="AX11" s="181"/>
      <c r="AY11" s="181"/>
      <c r="AZ11" s="182"/>
      <c r="BA11" s="180"/>
      <c r="BB11" s="181"/>
      <c r="BC11" s="181"/>
      <c r="BD11" s="181"/>
      <c r="BE11" s="182"/>
    </row>
    <row r="12" spans="1:57" s="1" customFormat="1" ht="19.5" customHeight="1" x14ac:dyDescent="0.4">
      <c r="A12" s="73">
        <v>5</v>
      </c>
      <c r="B12" s="163" t="s">
        <v>7</v>
      </c>
      <c r="C12" s="163"/>
      <c r="D12" s="163"/>
      <c r="E12" s="163"/>
      <c r="F12" s="172"/>
      <c r="G12" s="172"/>
      <c r="H12" s="115">
        <v>75000</v>
      </c>
      <c r="I12" s="116"/>
      <c r="J12" s="116"/>
      <c r="K12" s="116"/>
      <c r="L12" s="79" t="s">
        <v>6</v>
      </c>
      <c r="M12" s="115">
        <v>90000</v>
      </c>
      <c r="N12" s="116"/>
      <c r="O12" s="116"/>
      <c r="P12" s="116"/>
      <c r="Q12" s="79" t="s">
        <v>6</v>
      </c>
      <c r="R12" s="115">
        <v>100000</v>
      </c>
      <c r="S12" s="116"/>
      <c r="T12" s="116"/>
      <c r="U12" s="116"/>
      <c r="V12" s="80" t="s">
        <v>6</v>
      </c>
      <c r="W12" s="115"/>
      <c r="X12" s="116"/>
      <c r="Y12" s="116"/>
      <c r="Z12" s="116"/>
      <c r="AA12" s="79" t="s">
        <v>6</v>
      </c>
      <c r="AB12" s="115"/>
      <c r="AC12" s="116"/>
      <c r="AD12" s="116"/>
      <c r="AE12" s="116"/>
      <c r="AF12" s="79" t="s">
        <v>6</v>
      </c>
      <c r="AG12" s="115"/>
      <c r="AH12" s="116"/>
      <c r="AI12" s="116"/>
      <c r="AJ12" s="116"/>
      <c r="AK12" s="79" t="s">
        <v>6</v>
      </c>
      <c r="AL12" s="115"/>
      <c r="AM12" s="116"/>
      <c r="AN12" s="116"/>
      <c r="AO12" s="116"/>
      <c r="AP12" s="79" t="s">
        <v>6</v>
      </c>
      <c r="AQ12" s="115"/>
      <c r="AR12" s="116"/>
      <c r="AS12" s="116"/>
      <c r="AT12" s="116"/>
      <c r="AU12" s="79" t="s">
        <v>6</v>
      </c>
      <c r="AV12" s="115"/>
      <c r="AW12" s="116"/>
      <c r="AX12" s="116"/>
      <c r="AY12" s="116"/>
      <c r="AZ12" s="79" t="s">
        <v>6</v>
      </c>
      <c r="BA12" s="115"/>
      <c r="BB12" s="116"/>
      <c r="BC12" s="116"/>
      <c r="BD12" s="116"/>
      <c r="BE12" s="79" t="s">
        <v>6</v>
      </c>
    </row>
    <row r="13" spans="1:57" s="1" customFormat="1" ht="19.5" customHeight="1" x14ac:dyDescent="0.4">
      <c r="A13" s="73">
        <v>6</v>
      </c>
      <c r="B13" s="162" t="s">
        <v>146</v>
      </c>
      <c r="C13" s="163"/>
      <c r="D13" s="163"/>
      <c r="E13" s="163"/>
      <c r="F13" s="81">
        <f t="shared" ref="F13:F18" si="0">_xlfn.AGGREGATE(9,6,$H13:$BE13)</f>
        <v>2053065</v>
      </c>
      <c r="G13" s="84" t="s">
        <v>6</v>
      </c>
      <c r="H13" s="115">
        <v>900000</v>
      </c>
      <c r="I13" s="116"/>
      <c r="J13" s="116"/>
      <c r="K13" s="116"/>
      <c r="L13" s="79"/>
      <c r="M13" s="115">
        <v>960000</v>
      </c>
      <c r="N13" s="116"/>
      <c r="O13" s="116"/>
      <c r="P13" s="116"/>
      <c r="Q13" s="79" t="s">
        <v>6</v>
      </c>
      <c r="R13" s="115">
        <v>193065</v>
      </c>
      <c r="S13" s="116"/>
      <c r="T13" s="116"/>
      <c r="U13" s="116"/>
      <c r="V13" s="80" t="s">
        <v>6</v>
      </c>
      <c r="W13" s="115"/>
      <c r="X13" s="116"/>
      <c r="Y13" s="116"/>
      <c r="Z13" s="116"/>
      <c r="AA13" s="79" t="s">
        <v>6</v>
      </c>
      <c r="AB13" s="115"/>
      <c r="AC13" s="116"/>
      <c r="AD13" s="116"/>
      <c r="AE13" s="116"/>
      <c r="AF13" s="79" t="s">
        <v>6</v>
      </c>
      <c r="AG13" s="115"/>
      <c r="AH13" s="116"/>
      <c r="AI13" s="116"/>
      <c r="AJ13" s="116"/>
      <c r="AK13" s="79" t="s">
        <v>6</v>
      </c>
      <c r="AL13" s="115"/>
      <c r="AM13" s="116"/>
      <c r="AN13" s="116"/>
      <c r="AO13" s="116"/>
      <c r="AP13" s="79" t="s">
        <v>6</v>
      </c>
      <c r="AQ13" s="115"/>
      <c r="AR13" s="116"/>
      <c r="AS13" s="116"/>
      <c r="AT13" s="116"/>
      <c r="AU13" s="79" t="s">
        <v>6</v>
      </c>
      <c r="AV13" s="115"/>
      <c r="AW13" s="116"/>
      <c r="AX13" s="116"/>
      <c r="AY13" s="116"/>
      <c r="AZ13" s="79" t="s">
        <v>6</v>
      </c>
      <c r="BA13" s="115"/>
      <c r="BB13" s="116"/>
      <c r="BC13" s="116"/>
      <c r="BD13" s="116"/>
      <c r="BE13" s="79" t="s">
        <v>6</v>
      </c>
    </row>
    <row r="14" spans="1:57" s="1" customFormat="1" ht="19.5" customHeight="1" x14ac:dyDescent="0.4">
      <c r="A14" s="73">
        <v>7</v>
      </c>
      <c r="B14" s="179" t="s">
        <v>9</v>
      </c>
      <c r="C14" s="179"/>
      <c r="D14" s="179"/>
      <c r="E14" s="179"/>
      <c r="F14" s="93">
        <f t="shared" si="0"/>
        <v>204900</v>
      </c>
      <c r="G14" s="94" t="s">
        <v>131</v>
      </c>
      <c r="H14" s="115">
        <v>90000</v>
      </c>
      <c r="I14" s="116"/>
      <c r="J14" s="116"/>
      <c r="K14" s="116"/>
      <c r="L14" s="79"/>
      <c r="M14" s="115">
        <v>96000</v>
      </c>
      <c r="N14" s="116"/>
      <c r="O14" s="116"/>
      <c r="P14" s="116"/>
      <c r="Q14" s="79" t="s">
        <v>6</v>
      </c>
      <c r="R14" s="115">
        <v>18900</v>
      </c>
      <c r="S14" s="116"/>
      <c r="T14" s="116"/>
      <c r="U14" s="116"/>
      <c r="V14" s="80" t="s">
        <v>6</v>
      </c>
      <c r="W14" s="115"/>
      <c r="X14" s="116"/>
      <c r="Y14" s="116"/>
      <c r="Z14" s="116"/>
      <c r="AA14" s="79" t="s">
        <v>6</v>
      </c>
      <c r="AB14" s="115"/>
      <c r="AC14" s="116"/>
      <c r="AD14" s="116"/>
      <c r="AE14" s="116"/>
      <c r="AF14" s="79" t="s">
        <v>6</v>
      </c>
      <c r="AG14" s="115"/>
      <c r="AH14" s="116"/>
      <c r="AI14" s="116"/>
      <c r="AJ14" s="116"/>
      <c r="AK14" s="79" t="s">
        <v>6</v>
      </c>
      <c r="AL14" s="115"/>
      <c r="AM14" s="116"/>
      <c r="AN14" s="116"/>
      <c r="AO14" s="116"/>
      <c r="AP14" s="79" t="s">
        <v>6</v>
      </c>
      <c r="AQ14" s="115"/>
      <c r="AR14" s="116"/>
      <c r="AS14" s="116"/>
      <c r="AT14" s="116"/>
      <c r="AU14" s="79" t="s">
        <v>6</v>
      </c>
      <c r="AV14" s="115"/>
      <c r="AW14" s="116"/>
      <c r="AX14" s="116"/>
      <c r="AY14" s="116"/>
      <c r="AZ14" s="79" t="s">
        <v>6</v>
      </c>
      <c r="BA14" s="115"/>
      <c r="BB14" s="116"/>
      <c r="BC14" s="116"/>
      <c r="BD14" s="116"/>
      <c r="BE14" s="79" t="s">
        <v>6</v>
      </c>
    </row>
    <row r="15" spans="1:57" s="1" customFormat="1" ht="19.5" customHeight="1" x14ac:dyDescent="0.4">
      <c r="A15" s="73">
        <v>8</v>
      </c>
      <c r="B15" s="177" t="s">
        <v>92</v>
      </c>
      <c r="C15" s="178"/>
      <c r="D15" s="178"/>
      <c r="E15" s="178"/>
      <c r="F15" s="93">
        <f t="shared" si="0"/>
        <v>53900</v>
      </c>
      <c r="G15" s="94" t="s">
        <v>131</v>
      </c>
      <c r="H15" s="115"/>
      <c r="I15" s="116"/>
      <c r="J15" s="116"/>
      <c r="K15" s="116"/>
      <c r="L15" s="79"/>
      <c r="M15" s="115">
        <v>46200</v>
      </c>
      <c r="N15" s="116"/>
      <c r="O15" s="116"/>
      <c r="P15" s="116"/>
      <c r="Q15" s="79" t="s">
        <v>6</v>
      </c>
      <c r="R15" s="115">
        <v>7700</v>
      </c>
      <c r="S15" s="116"/>
      <c r="T15" s="116"/>
      <c r="U15" s="116"/>
      <c r="V15" s="80" t="s">
        <v>6</v>
      </c>
      <c r="W15" s="115"/>
      <c r="X15" s="116"/>
      <c r="Y15" s="116"/>
      <c r="Z15" s="116"/>
      <c r="AA15" s="79" t="s">
        <v>6</v>
      </c>
      <c r="AB15" s="115"/>
      <c r="AC15" s="116"/>
      <c r="AD15" s="116"/>
      <c r="AE15" s="116"/>
      <c r="AF15" s="79" t="s">
        <v>6</v>
      </c>
      <c r="AG15" s="115"/>
      <c r="AH15" s="116"/>
      <c r="AI15" s="116"/>
      <c r="AJ15" s="116"/>
      <c r="AK15" s="79" t="s">
        <v>6</v>
      </c>
      <c r="AL15" s="115"/>
      <c r="AM15" s="116"/>
      <c r="AN15" s="116"/>
      <c r="AO15" s="116"/>
      <c r="AP15" s="79" t="s">
        <v>6</v>
      </c>
      <c r="AQ15" s="115"/>
      <c r="AR15" s="116"/>
      <c r="AS15" s="116"/>
      <c r="AT15" s="116"/>
      <c r="AU15" s="79" t="s">
        <v>6</v>
      </c>
      <c r="AV15" s="115"/>
      <c r="AW15" s="116"/>
      <c r="AX15" s="116"/>
      <c r="AY15" s="116"/>
      <c r="AZ15" s="79" t="s">
        <v>6</v>
      </c>
      <c r="BA15" s="115"/>
      <c r="BB15" s="116"/>
      <c r="BC15" s="116"/>
      <c r="BD15" s="116"/>
      <c r="BE15" s="79" t="s">
        <v>6</v>
      </c>
    </row>
    <row r="16" spans="1:57" s="1" customFormat="1" ht="19.5" customHeight="1" x14ac:dyDescent="0.4">
      <c r="A16" s="73">
        <v>9</v>
      </c>
      <c r="B16" s="175" t="s">
        <v>124</v>
      </c>
      <c r="C16" s="176"/>
      <c r="D16" s="176"/>
      <c r="E16" s="176"/>
      <c r="F16" s="81">
        <f t="shared" si="0"/>
        <v>80000</v>
      </c>
      <c r="G16" s="84" t="s">
        <v>6</v>
      </c>
      <c r="H16" s="115"/>
      <c r="I16" s="116"/>
      <c r="J16" s="116"/>
      <c r="K16" s="116"/>
      <c r="L16" s="79"/>
      <c r="M16" s="115">
        <v>80000</v>
      </c>
      <c r="N16" s="116"/>
      <c r="O16" s="116"/>
      <c r="P16" s="116"/>
      <c r="Q16" s="79" t="s">
        <v>6</v>
      </c>
      <c r="R16" s="115">
        <v>0</v>
      </c>
      <c r="S16" s="116"/>
      <c r="T16" s="116"/>
      <c r="U16" s="116"/>
      <c r="V16" s="80" t="s">
        <v>6</v>
      </c>
      <c r="W16" s="115"/>
      <c r="X16" s="116"/>
      <c r="Y16" s="116"/>
      <c r="Z16" s="116"/>
      <c r="AA16" s="79" t="s">
        <v>6</v>
      </c>
      <c r="AB16" s="115"/>
      <c r="AC16" s="116"/>
      <c r="AD16" s="116"/>
      <c r="AE16" s="116"/>
      <c r="AF16" s="79" t="s">
        <v>6</v>
      </c>
      <c r="AG16" s="115"/>
      <c r="AH16" s="116"/>
      <c r="AI16" s="116"/>
      <c r="AJ16" s="116"/>
      <c r="AK16" s="79" t="s">
        <v>6</v>
      </c>
      <c r="AL16" s="115"/>
      <c r="AM16" s="116"/>
      <c r="AN16" s="116"/>
      <c r="AO16" s="116"/>
      <c r="AP16" s="79" t="s">
        <v>6</v>
      </c>
      <c r="AQ16" s="115"/>
      <c r="AR16" s="116"/>
      <c r="AS16" s="116"/>
      <c r="AT16" s="116"/>
      <c r="AU16" s="79" t="s">
        <v>6</v>
      </c>
      <c r="AV16" s="115"/>
      <c r="AW16" s="116"/>
      <c r="AX16" s="116"/>
      <c r="AY16" s="116"/>
      <c r="AZ16" s="79" t="s">
        <v>6</v>
      </c>
      <c r="BA16" s="115"/>
      <c r="BB16" s="116"/>
      <c r="BC16" s="116"/>
      <c r="BD16" s="116"/>
      <c r="BE16" s="79" t="s">
        <v>6</v>
      </c>
    </row>
    <row r="17" spans="1:57" s="1" customFormat="1" ht="19.5" customHeight="1" x14ac:dyDescent="0.4">
      <c r="A17" s="73">
        <v>10</v>
      </c>
      <c r="B17" s="173" t="s">
        <v>125</v>
      </c>
      <c r="C17" s="174"/>
      <c r="D17" s="174"/>
      <c r="E17" s="174"/>
      <c r="F17" s="93">
        <f t="shared" si="0"/>
        <v>40000</v>
      </c>
      <c r="G17" s="94" t="s">
        <v>131</v>
      </c>
      <c r="H17" s="115"/>
      <c r="I17" s="116"/>
      <c r="J17" s="116"/>
      <c r="K17" s="116"/>
      <c r="L17" s="79"/>
      <c r="M17" s="115">
        <v>40000</v>
      </c>
      <c r="N17" s="116"/>
      <c r="O17" s="116"/>
      <c r="P17" s="116"/>
      <c r="Q17" s="79" t="s">
        <v>6</v>
      </c>
      <c r="R17" s="115">
        <v>0</v>
      </c>
      <c r="S17" s="116"/>
      <c r="T17" s="116"/>
      <c r="U17" s="116"/>
      <c r="V17" s="80" t="s">
        <v>6</v>
      </c>
      <c r="W17" s="115"/>
      <c r="X17" s="116"/>
      <c r="Y17" s="116"/>
      <c r="Z17" s="116"/>
      <c r="AA17" s="79" t="s">
        <v>6</v>
      </c>
      <c r="AB17" s="115"/>
      <c r="AC17" s="116"/>
      <c r="AD17" s="116"/>
      <c r="AE17" s="116"/>
      <c r="AF17" s="79" t="s">
        <v>6</v>
      </c>
      <c r="AG17" s="115"/>
      <c r="AH17" s="116"/>
      <c r="AI17" s="116"/>
      <c r="AJ17" s="116"/>
      <c r="AK17" s="79" t="s">
        <v>6</v>
      </c>
      <c r="AL17" s="115"/>
      <c r="AM17" s="116"/>
      <c r="AN17" s="116"/>
      <c r="AO17" s="116"/>
      <c r="AP17" s="79" t="s">
        <v>6</v>
      </c>
      <c r="AQ17" s="115"/>
      <c r="AR17" s="116"/>
      <c r="AS17" s="116"/>
      <c r="AT17" s="116"/>
      <c r="AU17" s="79" t="s">
        <v>6</v>
      </c>
      <c r="AV17" s="115"/>
      <c r="AW17" s="116"/>
      <c r="AX17" s="116"/>
      <c r="AY17" s="116"/>
      <c r="AZ17" s="79" t="s">
        <v>6</v>
      </c>
      <c r="BA17" s="115"/>
      <c r="BB17" s="116"/>
      <c r="BC17" s="116"/>
      <c r="BD17" s="116"/>
      <c r="BE17" s="79" t="s">
        <v>6</v>
      </c>
    </row>
    <row r="18" spans="1:57" s="1" customFormat="1" ht="19.5" customHeight="1" x14ac:dyDescent="0.4">
      <c r="A18" s="73">
        <v>11</v>
      </c>
      <c r="B18" s="173" t="s">
        <v>144</v>
      </c>
      <c r="C18" s="174"/>
      <c r="D18" s="174"/>
      <c r="E18" s="174"/>
      <c r="F18" s="81">
        <f t="shared" si="0"/>
        <v>8800</v>
      </c>
      <c r="G18" s="84" t="s">
        <v>6</v>
      </c>
      <c r="H18" s="115">
        <v>0</v>
      </c>
      <c r="I18" s="116"/>
      <c r="J18" s="116"/>
      <c r="K18" s="116"/>
      <c r="L18" s="79"/>
      <c r="M18" s="115">
        <v>8800</v>
      </c>
      <c r="N18" s="116"/>
      <c r="O18" s="116"/>
      <c r="P18" s="116"/>
      <c r="Q18" s="79" t="s">
        <v>6</v>
      </c>
      <c r="R18" s="115">
        <v>0</v>
      </c>
      <c r="S18" s="116"/>
      <c r="T18" s="116"/>
      <c r="U18" s="116"/>
      <c r="V18" s="80" t="s">
        <v>6</v>
      </c>
      <c r="W18" s="115"/>
      <c r="X18" s="116"/>
      <c r="Y18" s="116"/>
      <c r="Z18" s="116"/>
      <c r="AA18" s="79" t="s">
        <v>6</v>
      </c>
      <c r="AB18" s="115"/>
      <c r="AC18" s="116"/>
      <c r="AD18" s="116"/>
      <c r="AE18" s="116"/>
      <c r="AF18" s="79" t="s">
        <v>6</v>
      </c>
      <c r="AG18" s="115"/>
      <c r="AH18" s="116"/>
      <c r="AI18" s="116"/>
      <c r="AJ18" s="116"/>
      <c r="AK18" s="79" t="s">
        <v>6</v>
      </c>
      <c r="AL18" s="115"/>
      <c r="AM18" s="116"/>
      <c r="AN18" s="116"/>
      <c r="AO18" s="116"/>
      <c r="AP18" s="79" t="s">
        <v>6</v>
      </c>
      <c r="AQ18" s="115"/>
      <c r="AR18" s="116"/>
      <c r="AS18" s="116"/>
      <c r="AT18" s="116"/>
      <c r="AU18" s="79" t="s">
        <v>6</v>
      </c>
      <c r="AV18" s="115"/>
      <c r="AW18" s="116"/>
      <c r="AX18" s="116"/>
      <c r="AY18" s="116"/>
      <c r="AZ18" s="79" t="s">
        <v>6</v>
      </c>
      <c r="BA18" s="115"/>
      <c r="BB18" s="116"/>
      <c r="BC18" s="116"/>
      <c r="BD18" s="116"/>
      <c r="BE18" s="79" t="s">
        <v>6</v>
      </c>
    </row>
    <row r="19" spans="1:57" s="1" customFormat="1" ht="19.5" customHeight="1" x14ac:dyDescent="0.4">
      <c r="A19" s="73">
        <v>12</v>
      </c>
      <c r="B19" s="163" t="s">
        <v>10</v>
      </c>
      <c r="C19" s="163"/>
      <c r="D19" s="163"/>
      <c r="E19" s="163"/>
      <c r="F19" s="172"/>
      <c r="G19" s="172"/>
      <c r="H19" s="171" t="s">
        <v>133</v>
      </c>
      <c r="I19" s="171"/>
      <c r="J19" s="171"/>
      <c r="K19" s="171"/>
      <c r="L19" s="171"/>
      <c r="M19" s="171" t="s">
        <v>83</v>
      </c>
      <c r="N19" s="171"/>
      <c r="O19" s="171"/>
      <c r="P19" s="171"/>
      <c r="Q19" s="171"/>
      <c r="R19" s="171" t="s">
        <v>82</v>
      </c>
      <c r="S19" s="171"/>
      <c r="T19" s="171"/>
      <c r="U19" s="171"/>
      <c r="V19" s="171"/>
      <c r="W19" s="171"/>
      <c r="X19" s="171"/>
      <c r="Y19" s="171"/>
      <c r="Z19" s="171"/>
      <c r="AA19" s="171"/>
      <c r="AB19" s="171"/>
      <c r="AC19" s="171"/>
      <c r="AD19" s="171"/>
      <c r="AE19" s="171"/>
      <c r="AF19" s="171"/>
      <c r="AG19" s="171"/>
      <c r="AH19" s="171"/>
      <c r="AI19" s="171"/>
      <c r="AJ19" s="171"/>
      <c r="AK19" s="171"/>
      <c r="AL19" s="171"/>
      <c r="AM19" s="171"/>
      <c r="AN19" s="171"/>
      <c r="AO19" s="171"/>
      <c r="AP19" s="171"/>
      <c r="AQ19" s="171"/>
      <c r="AR19" s="171"/>
      <c r="AS19" s="171"/>
      <c r="AT19" s="171"/>
      <c r="AU19" s="171"/>
      <c r="AV19" s="171"/>
      <c r="AW19" s="171"/>
      <c r="AX19" s="171"/>
      <c r="AY19" s="171"/>
      <c r="AZ19" s="171"/>
      <c r="BA19" s="171"/>
      <c r="BB19" s="171"/>
      <c r="BC19" s="171"/>
      <c r="BD19" s="171"/>
      <c r="BE19" s="171"/>
    </row>
    <row r="20" spans="1:57" s="1" customFormat="1" ht="19.5" customHeight="1" x14ac:dyDescent="0.4">
      <c r="A20" s="73">
        <v>13</v>
      </c>
      <c r="B20" s="158" t="s">
        <v>72</v>
      </c>
      <c r="C20" s="158"/>
      <c r="D20" s="158"/>
      <c r="E20" s="158"/>
      <c r="F20" s="172"/>
      <c r="G20" s="172"/>
      <c r="H20" s="115">
        <v>19000000</v>
      </c>
      <c r="I20" s="116"/>
      <c r="J20" s="116"/>
      <c r="K20" s="116"/>
      <c r="L20" s="79" t="s">
        <v>6</v>
      </c>
      <c r="M20" s="165">
        <v>23900000</v>
      </c>
      <c r="N20" s="166"/>
      <c r="O20" s="166"/>
      <c r="P20" s="167"/>
      <c r="Q20" s="79" t="s">
        <v>6</v>
      </c>
      <c r="R20" s="165">
        <v>29500000</v>
      </c>
      <c r="S20" s="166"/>
      <c r="T20" s="166"/>
      <c r="U20" s="167"/>
      <c r="V20" s="79" t="s">
        <v>6</v>
      </c>
      <c r="W20" s="115"/>
      <c r="X20" s="116"/>
      <c r="Y20" s="116"/>
      <c r="Z20" s="116"/>
      <c r="AA20" s="79" t="s">
        <v>6</v>
      </c>
      <c r="AB20" s="115"/>
      <c r="AC20" s="116"/>
      <c r="AD20" s="116"/>
      <c r="AE20" s="116"/>
      <c r="AF20" s="79" t="s">
        <v>6</v>
      </c>
      <c r="AG20" s="115"/>
      <c r="AH20" s="116"/>
      <c r="AI20" s="116"/>
      <c r="AJ20" s="116"/>
      <c r="AK20" s="79" t="s">
        <v>6</v>
      </c>
      <c r="AL20" s="115"/>
      <c r="AM20" s="116"/>
      <c r="AN20" s="116"/>
      <c r="AO20" s="116"/>
      <c r="AP20" s="79" t="s">
        <v>6</v>
      </c>
      <c r="AQ20" s="115"/>
      <c r="AR20" s="116"/>
      <c r="AS20" s="116"/>
      <c r="AT20" s="116"/>
      <c r="AU20" s="79" t="s">
        <v>6</v>
      </c>
      <c r="AV20" s="115"/>
      <c r="AW20" s="116"/>
      <c r="AX20" s="116"/>
      <c r="AY20" s="116"/>
      <c r="AZ20" s="79" t="s">
        <v>6</v>
      </c>
      <c r="BA20" s="115"/>
      <c r="BB20" s="116"/>
      <c r="BC20" s="116"/>
      <c r="BD20" s="116"/>
      <c r="BE20" s="79" t="s">
        <v>6</v>
      </c>
    </row>
    <row r="21" spans="1:57" s="1" customFormat="1" ht="19.5" customHeight="1" x14ac:dyDescent="0.4">
      <c r="A21" s="73">
        <v>14</v>
      </c>
      <c r="B21" s="168" t="s">
        <v>126</v>
      </c>
      <c r="C21" s="169"/>
      <c r="D21" s="169"/>
      <c r="E21" s="170"/>
      <c r="F21" s="81">
        <f>_xlfn.AGGREGATE(9,6,$H21:$BE21)</f>
        <v>771870</v>
      </c>
      <c r="G21" s="84" t="s">
        <v>6</v>
      </c>
      <c r="H21" s="115">
        <v>359353</v>
      </c>
      <c r="I21" s="116"/>
      <c r="J21" s="116"/>
      <c r="K21" s="116"/>
      <c r="L21" s="79" t="s">
        <v>6</v>
      </c>
      <c r="M21" s="115">
        <v>359088</v>
      </c>
      <c r="N21" s="166"/>
      <c r="O21" s="166"/>
      <c r="P21" s="167"/>
      <c r="Q21" s="79" t="s">
        <v>6</v>
      </c>
      <c r="R21" s="115">
        <v>53429</v>
      </c>
      <c r="S21" s="166"/>
      <c r="T21" s="166"/>
      <c r="U21" s="167"/>
      <c r="V21" s="79" t="s">
        <v>6</v>
      </c>
      <c r="W21" s="115"/>
      <c r="X21" s="116"/>
      <c r="Y21" s="116"/>
      <c r="Z21" s="116"/>
      <c r="AA21" s="79" t="s">
        <v>6</v>
      </c>
      <c r="AB21" s="115"/>
      <c r="AC21" s="116"/>
      <c r="AD21" s="116"/>
      <c r="AE21" s="116"/>
      <c r="AF21" s="79" t="s">
        <v>6</v>
      </c>
      <c r="AG21" s="115"/>
      <c r="AH21" s="116"/>
      <c r="AI21" s="116"/>
      <c r="AJ21" s="116"/>
      <c r="AK21" s="79" t="s">
        <v>6</v>
      </c>
      <c r="AL21" s="115"/>
      <c r="AM21" s="116"/>
      <c r="AN21" s="116"/>
      <c r="AO21" s="116"/>
      <c r="AP21" s="79" t="s">
        <v>6</v>
      </c>
      <c r="AQ21" s="115"/>
      <c r="AR21" s="116"/>
      <c r="AS21" s="116"/>
      <c r="AT21" s="116"/>
      <c r="AU21" s="79" t="s">
        <v>6</v>
      </c>
      <c r="AV21" s="115"/>
      <c r="AW21" s="116"/>
      <c r="AX21" s="116"/>
      <c r="AY21" s="116"/>
      <c r="AZ21" s="79" t="s">
        <v>6</v>
      </c>
      <c r="BA21" s="115"/>
      <c r="BB21" s="116"/>
      <c r="BC21" s="116"/>
      <c r="BD21" s="116"/>
      <c r="BE21" s="79" t="s">
        <v>6</v>
      </c>
    </row>
    <row r="22" spans="1:57" s="1" customFormat="1" ht="19.5" customHeight="1" x14ac:dyDescent="0.4">
      <c r="A22" s="73">
        <v>15</v>
      </c>
      <c r="B22" s="163" t="s">
        <v>127</v>
      </c>
      <c r="C22" s="163"/>
      <c r="D22" s="163"/>
      <c r="E22" s="163"/>
      <c r="F22" s="172"/>
      <c r="G22" s="172"/>
      <c r="H22" s="115">
        <v>20000000</v>
      </c>
      <c r="I22" s="116"/>
      <c r="J22" s="116"/>
      <c r="K22" s="116"/>
      <c r="L22" s="79" t="s">
        <v>6</v>
      </c>
      <c r="M22" s="165">
        <v>24000000</v>
      </c>
      <c r="N22" s="166"/>
      <c r="O22" s="166"/>
      <c r="P22" s="167"/>
      <c r="Q22" s="79" t="s">
        <v>6</v>
      </c>
      <c r="R22" s="165">
        <v>28500000</v>
      </c>
      <c r="S22" s="166"/>
      <c r="T22" s="166"/>
      <c r="U22" s="167"/>
      <c r="V22" s="79" t="s">
        <v>6</v>
      </c>
      <c r="W22" s="115"/>
      <c r="X22" s="116"/>
      <c r="Y22" s="116"/>
      <c r="Z22" s="116"/>
      <c r="AA22" s="79" t="s">
        <v>6</v>
      </c>
      <c r="AB22" s="115"/>
      <c r="AC22" s="116"/>
      <c r="AD22" s="116"/>
      <c r="AE22" s="116"/>
      <c r="AF22" s="79" t="s">
        <v>6</v>
      </c>
      <c r="AG22" s="115"/>
      <c r="AH22" s="116"/>
      <c r="AI22" s="116"/>
      <c r="AJ22" s="116"/>
      <c r="AK22" s="79" t="s">
        <v>6</v>
      </c>
      <c r="AL22" s="115"/>
      <c r="AM22" s="116"/>
      <c r="AN22" s="116"/>
      <c r="AO22" s="116"/>
      <c r="AP22" s="79" t="s">
        <v>6</v>
      </c>
      <c r="AQ22" s="115"/>
      <c r="AR22" s="116"/>
      <c r="AS22" s="116"/>
      <c r="AT22" s="116"/>
      <c r="AU22" s="79" t="s">
        <v>6</v>
      </c>
      <c r="AV22" s="115"/>
      <c r="AW22" s="116"/>
      <c r="AX22" s="116"/>
      <c r="AY22" s="116"/>
      <c r="AZ22" s="79" t="s">
        <v>6</v>
      </c>
      <c r="BA22" s="115"/>
      <c r="BB22" s="116"/>
      <c r="BC22" s="116"/>
      <c r="BD22" s="116"/>
      <c r="BE22" s="79" t="s">
        <v>6</v>
      </c>
    </row>
    <row r="23" spans="1:57" s="1" customFormat="1" ht="19.5" customHeight="1" x14ac:dyDescent="0.35">
      <c r="A23" s="73">
        <v>16</v>
      </c>
      <c r="B23" s="163" t="s">
        <v>128</v>
      </c>
      <c r="C23" s="163"/>
      <c r="D23" s="163"/>
      <c r="E23" s="163"/>
      <c r="F23" s="164"/>
      <c r="G23" s="164"/>
      <c r="H23" s="115">
        <v>582524</v>
      </c>
      <c r="I23" s="116"/>
      <c r="J23" s="116"/>
      <c r="K23" s="116"/>
      <c r="L23" s="79" t="s">
        <v>6</v>
      </c>
      <c r="M23" s="165">
        <v>923076</v>
      </c>
      <c r="N23" s="166"/>
      <c r="O23" s="166"/>
      <c r="P23" s="167"/>
      <c r="Q23" s="79" t="s">
        <v>6</v>
      </c>
      <c r="R23" s="165">
        <v>1299542</v>
      </c>
      <c r="S23" s="166"/>
      <c r="T23" s="166"/>
      <c r="U23" s="167"/>
      <c r="V23" s="79" t="s">
        <v>6</v>
      </c>
      <c r="W23" s="115"/>
      <c r="X23" s="116"/>
      <c r="Y23" s="116"/>
      <c r="Z23" s="116"/>
      <c r="AA23" s="79" t="s">
        <v>6</v>
      </c>
      <c r="AB23" s="115"/>
      <c r="AC23" s="116"/>
      <c r="AD23" s="116"/>
      <c r="AE23" s="116"/>
      <c r="AF23" s="79" t="s">
        <v>6</v>
      </c>
      <c r="AG23" s="115"/>
      <c r="AH23" s="116"/>
      <c r="AI23" s="116"/>
      <c r="AJ23" s="116"/>
      <c r="AK23" s="79" t="s">
        <v>6</v>
      </c>
      <c r="AL23" s="115"/>
      <c r="AM23" s="116"/>
      <c r="AN23" s="116"/>
      <c r="AO23" s="116"/>
      <c r="AP23" s="79" t="s">
        <v>6</v>
      </c>
      <c r="AQ23" s="115"/>
      <c r="AR23" s="116"/>
      <c r="AS23" s="116"/>
      <c r="AT23" s="116"/>
      <c r="AU23" s="79" t="s">
        <v>6</v>
      </c>
      <c r="AV23" s="115"/>
      <c r="AW23" s="116"/>
      <c r="AX23" s="116"/>
      <c r="AY23" s="116"/>
      <c r="AZ23" s="79" t="s">
        <v>6</v>
      </c>
      <c r="BA23" s="115"/>
      <c r="BB23" s="116"/>
      <c r="BC23" s="116"/>
      <c r="BD23" s="116"/>
      <c r="BE23" s="79" t="s">
        <v>6</v>
      </c>
    </row>
    <row r="24" spans="1:57" ht="19.5" customHeight="1" x14ac:dyDescent="0.35">
      <c r="A24" s="73">
        <v>17</v>
      </c>
      <c r="B24" s="162" t="s">
        <v>129</v>
      </c>
      <c r="C24" s="163"/>
      <c r="D24" s="163"/>
      <c r="E24" s="163"/>
      <c r="F24" s="164" t="s">
        <v>40</v>
      </c>
      <c r="G24" s="164"/>
      <c r="H24" s="159" cm="1">
        <f t="array" ref="H24">_xlfn.IFS(AND(I8&gt;=2020,I8&lt;2100),10%,OR(I8="",K8="",ISERROR(VALUE(I8+K8))),"--%",TRUE,VLOOKUP(DATE(I8,K8,1),設定シート!$F$2:$G$7,2,1))</f>
        <v>0.08</v>
      </c>
      <c r="I24" s="160"/>
      <c r="J24" s="160"/>
      <c r="K24" s="160"/>
      <c r="L24" s="161"/>
      <c r="M24" s="159" cm="1">
        <f t="array" ref="M24">_xlfn.IFS(AND(N8&gt;=2020,N8&lt;2100),10%,OR(N8="",P8="",ISERROR(VALUE(N8+P8))),"--%",TRUE,VLOOKUP(DATE(N8,P8,1),設定シート!$F$2:$G$7,2,1))</f>
        <v>0.1</v>
      </c>
      <c r="N24" s="160"/>
      <c r="O24" s="160"/>
      <c r="P24" s="160"/>
      <c r="Q24" s="161"/>
      <c r="R24" s="159" cm="1">
        <f t="array" ref="R24">_xlfn.IFS(AND(S8&gt;=2020,S8&lt;2100),10%,OR(S8="",U8="",ISERROR(VALUE(S8+U8))),"--%",TRUE,VLOOKUP(DATE(S8,U8,1),設定シート!$F$2:$G$7,2,1))</f>
        <v>0.1</v>
      </c>
      <c r="S24" s="160"/>
      <c r="T24" s="160"/>
      <c r="U24" s="160"/>
      <c r="V24" s="161"/>
      <c r="W24" s="159" t="str" cm="1">
        <f t="array" ref="W24">_xlfn.IFS(AND(X8&gt;=2020,X8&lt;2100),10%,OR(X8="",Z8="",ISERROR(VALUE(X8+Z8))),"--%",TRUE,VLOOKUP(DATE(X8,Z8,1),設定シート!$F$2:$G$7,2,1))</f>
        <v>--%</v>
      </c>
      <c r="X24" s="160"/>
      <c r="Y24" s="160"/>
      <c r="Z24" s="160"/>
      <c r="AA24" s="161"/>
      <c r="AB24" s="159" t="str" cm="1">
        <f t="array" ref="AB24">_xlfn.IFS(AND(AC8&gt;=2020,AC8&lt;2100),10%,OR(AC8="",AE8="",ISERROR(VALUE(AC8+AE8))),"--%",TRUE,VLOOKUP(DATE(AC8,AE8,1),設定シート!$F$2:$G$7,2,1))</f>
        <v>--%</v>
      </c>
      <c r="AC24" s="160"/>
      <c r="AD24" s="160"/>
      <c r="AE24" s="160"/>
      <c r="AF24" s="161"/>
      <c r="AG24" s="159" t="str" cm="1">
        <f t="array" ref="AG24">_xlfn.IFS(AND(AH8&gt;=2020,AH8&lt;2100),10%,OR(AH8="",AJ8="",ISERROR(VALUE(AH8+AJ8))),"--%",TRUE,VLOOKUP(DATE(AH8,AJ8,1),設定シート!$F$2:$G$7,2,1))</f>
        <v>--%</v>
      </c>
      <c r="AH24" s="160"/>
      <c r="AI24" s="160"/>
      <c r="AJ24" s="160"/>
      <c r="AK24" s="161"/>
      <c r="AL24" s="159" t="str" cm="1">
        <f t="array" ref="AL24">_xlfn.IFS(AND(AM8&gt;=2020,AM8&lt;2100),10%,OR(AM8="",AO8="",ISERROR(VALUE(AM8+AO8))),"--%",TRUE,VLOOKUP(DATE(AM8,AO8,1),設定シート!$F$2:$G$7,2,1))</f>
        <v>--%</v>
      </c>
      <c r="AM24" s="160"/>
      <c r="AN24" s="160"/>
      <c r="AO24" s="160"/>
      <c r="AP24" s="161"/>
      <c r="AQ24" s="159" t="str" cm="1">
        <f t="array" ref="AQ24">_xlfn.IFS(AND(AR8&gt;=2020,AR8&lt;2100),10%,OR(AR8="",AT8="",ISERROR(VALUE(AR8+AT8))),"--%",TRUE,VLOOKUP(DATE(AR8,AT8,1),設定シート!$F$2:$G$7,2,1))</f>
        <v>--%</v>
      </c>
      <c r="AR24" s="160"/>
      <c r="AS24" s="160"/>
      <c r="AT24" s="160"/>
      <c r="AU24" s="161"/>
      <c r="AV24" s="159" t="str" cm="1">
        <f t="array" ref="AV24">_xlfn.IFS(AND(AW8&gt;=2020,AW8&lt;2100),10%,OR(AW8="",AY8="",ISERROR(VALUE(AW8+AY8))),"--%",TRUE,VLOOKUP(DATE(AW8,AY8,1),設定シート!$F$2:$G$7,2,1))</f>
        <v>--%</v>
      </c>
      <c r="AW24" s="160"/>
      <c r="AX24" s="160"/>
      <c r="AY24" s="160"/>
      <c r="AZ24" s="161"/>
      <c r="BA24" s="159" t="str" cm="1">
        <f t="array" ref="BA24">_xlfn.IFS(AND(BB8&gt;=2020,BB8&lt;2100),10%,OR(BB8="",BD8="",ISERROR(VALUE(BB8+BD8))),"--%",TRUE,VLOOKUP(DATE(BB8,BD8,1),設定シート!$F$2:$G$7,2,1))</f>
        <v>--%</v>
      </c>
      <c r="BB24" s="160"/>
      <c r="BC24" s="160"/>
      <c r="BD24" s="160"/>
      <c r="BE24" s="161"/>
    </row>
    <row r="25" spans="1:57" s="76" customFormat="1" ht="20.25" customHeight="1" x14ac:dyDescent="0.4">
      <c r="A25" s="74">
        <v>18</v>
      </c>
      <c r="B25" s="158" t="s">
        <v>104</v>
      </c>
      <c r="C25" s="158"/>
      <c r="D25" s="158"/>
      <c r="E25" s="158"/>
      <c r="F25" s="85">
        <f>_xlfn.AGGREGATE(9,6,$H25:$BE25)</f>
        <v>443777</v>
      </c>
      <c r="G25" s="78" t="s">
        <v>6</v>
      </c>
      <c r="H25" s="156">
        <f>IF(H27=0,0,IFERROR(ROUNDDOWN(MAX(0,(H27-H26))/H27*H21,),0))</f>
        <v>210617</v>
      </c>
      <c r="I25" s="156"/>
      <c r="J25" s="156"/>
      <c r="K25" s="156"/>
      <c r="L25" s="156"/>
      <c r="M25" s="156">
        <f>IF(M27=0,0,IFERROR(ROUNDDOWN(MAX(0,(M27-M26))/M27*M21,),0))</f>
        <v>206530</v>
      </c>
      <c r="N25" s="156"/>
      <c r="O25" s="156"/>
      <c r="P25" s="156"/>
      <c r="Q25" s="156"/>
      <c r="R25" s="156">
        <f>IF(R27=0,0,IFERROR(ROUNDDOWN(MAX(0,(R27-R26))/R27*R21,),0))</f>
        <v>26630</v>
      </c>
      <c r="S25" s="156"/>
      <c r="T25" s="156"/>
      <c r="U25" s="156"/>
      <c r="V25" s="156"/>
      <c r="W25" s="156">
        <f>IF(W27=0,0,IFERROR(ROUNDDOWN(MAX(0,(W27-W26))/W27*W21,),0))</f>
        <v>0</v>
      </c>
      <c r="X25" s="156"/>
      <c r="Y25" s="156"/>
      <c r="Z25" s="156"/>
      <c r="AA25" s="156"/>
      <c r="AB25" s="156">
        <f>IF(AB27=0,0,IFERROR(ROUNDDOWN(MAX(0,(AB27-AB26))/AB27*AB21,),0))</f>
        <v>0</v>
      </c>
      <c r="AC25" s="156"/>
      <c r="AD25" s="156"/>
      <c r="AE25" s="156"/>
      <c r="AF25" s="156"/>
      <c r="AG25" s="156">
        <f>IF(AG27=0,0,IFERROR(ROUNDDOWN(MAX(0,(AG27-AG26))/AG27*AG21,),0))</f>
        <v>0</v>
      </c>
      <c r="AH25" s="156"/>
      <c r="AI25" s="156"/>
      <c r="AJ25" s="156"/>
      <c r="AK25" s="156"/>
      <c r="AL25" s="156">
        <f>IF(AL27=0,0,IFERROR(ROUNDDOWN(MAX(0,(AL27-AL26))/AL27*AL21,),0))</f>
        <v>0</v>
      </c>
      <c r="AM25" s="156"/>
      <c r="AN25" s="156"/>
      <c r="AO25" s="156"/>
      <c r="AP25" s="156"/>
      <c r="AQ25" s="156">
        <f>IF(AQ27=0,0,IFERROR(ROUNDDOWN(MAX(0,(AQ27-AQ26))/AQ27*AQ21,),0))</f>
        <v>0</v>
      </c>
      <c r="AR25" s="156"/>
      <c r="AS25" s="156"/>
      <c r="AT25" s="156"/>
      <c r="AU25" s="156"/>
      <c r="AV25" s="156">
        <f>IF(AV27=0,0,IFERROR(ROUNDDOWN(MAX(0,(AV27-AV26))/AV27*AV21,),0))</f>
        <v>0</v>
      </c>
      <c r="AW25" s="156"/>
      <c r="AX25" s="156"/>
      <c r="AY25" s="156"/>
      <c r="AZ25" s="156"/>
      <c r="BA25" s="156">
        <f>IF(BA27=0,0,IFERROR(ROUNDDOWN(MAX(0,(BA27-BA26))/BA27*BA21,),0))</f>
        <v>0</v>
      </c>
      <c r="BB25" s="156"/>
      <c r="BC25" s="156"/>
      <c r="BD25" s="156"/>
      <c r="BE25" s="156"/>
    </row>
    <row r="26" spans="1:57" ht="12.75" hidden="1" customHeight="1" x14ac:dyDescent="0.4">
      <c r="A26" s="9"/>
      <c r="B26" s="157" t="s">
        <v>102</v>
      </c>
      <c r="C26" s="157"/>
      <c r="D26" s="157"/>
      <c r="E26" s="157"/>
      <c r="F26" s="11"/>
      <c r="G26" s="11"/>
      <c r="H26" s="155">
        <f>IF(H24=0,0,H23/H24+H23)</f>
        <v>7864074</v>
      </c>
      <c r="I26" s="155"/>
      <c r="J26" s="155"/>
      <c r="K26" s="155"/>
      <c r="L26" s="155"/>
      <c r="M26" s="155">
        <f>IF(M24=0,0,M23/M24+M23)</f>
        <v>10153836</v>
      </c>
      <c r="N26" s="155"/>
      <c r="O26" s="155"/>
      <c r="P26" s="155"/>
      <c r="Q26" s="155"/>
      <c r="R26" s="155">
        <f>IF(R24=0,0,R23/R24+R23)</f>
        <v>14294962</v>
      </c>
      <c r="S26" s="155"/>
      <c r="T26" s="155"/>
      <c r="U26" s="155"/>
      <c r="V26" s="155"/>
      <c r="W26" s="155" t="e">
        <f>IF(W24=0,0,W23/W24+W23)</f>
        <v>#VALUE!</v>
      </c>
      <c r="X26" s="155"/>
      <c r="Y26" s="155"/>
      <c r="Z26" s="155"/>
      <c r="AA26" s="155"/>
      <c r="AB26" s="155" t="e">
        <f>IF(AB24=0,0,AB23/AB24+AB23)</f>
        <v>#VALUE!</v>
      </c>
      <c r="AC26" s="155"/>
      <c r="AD26" s="155"/>
      <c r="AE26" s="155"/>
      <c r="AF26" s="155"/>
      <c r="AG26" s="155" t="e">
        <f>IF(AG24=0,0,AG23/AG24+AG23)</f>
        <v>#VALUE!</v>
      </c>
      <c r="AH26" s="155"/>
      <c r="AI26" s="155"/>
      <c r="AJ26" s="155"/>
      <c r="AK26" s="155"/>
      <c r="AL26" s="155" t="e">
        <f>IF(AL24=0,0,AL23/AL24+AL23)</f>
        <v>#VALUE!</v>
      </c>
      <c r="AM26" s="155"/>
      <c r="AN26" s="155"/>
      <c r="AO26" s="155"/>
      <c r="AP26" s="155"/>
      <c r="AQ26" s="155" t="e">
        <f>IF(AQ24=0,0,AQ23/AQ24+AQ23)</f>
        <v>#VALUE!</v>
      </c>
      <c r="AR26" s="155"/>
      <c r="AS26" s="155"/>
      <c r="AT26" s="155"/>
      <c r="AU26" s="155"/>
      <c r="AV26" s="155" t="e">
        <f>IF(AV24=0,0,AV23/AV24+AV23)</f>
        <v>#VALUE!</v>
      </c>
      <c r="AW26" s="155"/>
      <c r="AX26" s="155"/>
      <c r="AY26" s="155"/>
      <c r="AZ26" s="155"/>
      <c r="BA26" s="155" t="e">
        <f>IF(BA24=0,0,BA23/BA24+BA23)</f>
        <v>#VALUE!</v>
      </c>
      <c r="BB26" s="155"/>
      <c r="BC26" s="155"/>
      <c r="BD26" s="155"/>
      <c r="BE26" s="155"/>
    </row>
    <row r="27" spans="1:57" ht="12.75" hidden="1" customHeight="1" x14ac:dyDescent="0.4">
      <c r="A27" s="9"/>
      <c r="B27" s="154" t="s">
        <v>103</v>
      </c>
      <c r="C27" s="154"/>
      <c r="D27" s="154"/>
      <c r="E27" s="154"/>
      <c r="F27" s="11"/>
      <c r="G27" s="75">
        <f ca="1">VLOOKUP($N$1,設定シート!$A$3:$BC$8,2,)</f>
        <v>2025</v>
      </c>
      <c r="H27" s="151">
        <f>MIN(H22,H20)</f>
        <v>19000000</v>
      </c>
      <c r="I27" s="151"/>
      <c r="J27" s="151"/>
      <c r="K27" s="151"/>
      <c r="L27" s="151"/>
      <c r="M27" s="151">
        <f>MIN(M22,M20)</f>
        <v>23900000</v>
      </c>
      <c r="N27" s="151"/>
      <c r="O27" s="151"/>
      <c r="P27" s="151"/>
      <c r="Q27" s="151"/>
      <c r="R27" s="151">
        <f>MIN(R22,R20)</f>
        <v>28500000</v>
      </c>
      <c r="S27" s="151"/>
      <c r="T27" s="151"/>
      <c r="U27" s="151"/>
      <c r="V27" s="151"/>
      <c r="W27" s="151">
        <f>MIN(W22,W20)</f>
        <v>0</v>
      </c>
      <c r="X27" s="151"/>
      <c r="Y27" s="151"/>
      <c r="Z27" s="151"/>
      <c r="AA27" s="151"/>
      <c r="AB27" s="151">
        <f>MIN(AB22,AB20)</f>
        <v>0</v>
      </c>
      <c r="AC27" s="151"/>
      <c r="AD27" s="151"/>
      <c r="AE27" s="151"/>
      <c r="AF27" s="151"/>
      <c r="AG27" s="151">
        <f>MIN(AG22,AG20)</f>
        <v>0</v>
      </c>
      <c r="AH27" s="151"/>
      <c r="AI27" s="151"/>
      <c r="AJ27" s="151"/>
      <c r="AK27" s="151"/>
      <c r="AL27" s="151">
        <f>MIN(AL22,AL20)</f>
        <v>0</v>
      </c>
      <c r="AM27" s="151"/>
      <c r="AN27" s="151"/>
      <c r="AO27" s="151"/>
      <c r="AP27" s="151"/>
      <c r="AQ27" s="151">
        <f>MIN(AQ22,AQ20)</f>
        <v>0</v>
      </c>
      <c r="AR27" s="151"/>
      <c r="AS27" s="151"/>
      <c r="AT27" s="151"/>
      <c r="AU27" s="151"/>
      <c r="AV27" s="151">
        <f>MIN(AV22,AV20)</f>
        <v>0</v>
      </c>
      <c r="AW27" s="151"/>
      <c r="AX27" s="151"/>
      <c r="AY27" s="151"/>
      <c r="AZ27" s="151"/>
      <c r="BA27" s="151">
        <f>MIN(BA22,BA20)</f>
        <v>0</v>
      </c>
      <c r="BB27" s="151"/>
      <c r="BC27" s="151"/>
      <c r="BD27" s="151"/>
      <c r="BE27" s="151"/>
    </row>
    <row r="28" spans="1:57" ht="12.75" hidden="1" customHeight="1" x14ac:dyDescent="0.25">
      <c r="A28" s="9"/>
      <c r="B28" s="152" t="s">
        <v>101</v>
      </c>
      <c r="C28" s="153"/>
      <c r="D28" s="153"/>
      <c r="E28" s="153"/>
      <c r="F28" s="12"/>
      <c r="G28" s="69"/>
      <c r="H28" s="150" t="str" cm="1">
        <f t="array" ref="H28">INDEX(設定シート!$L$1:$L$3,_xlfn.XMATCH(H$10,設定シート!$K$1:$K$3,))</f>
        <v>日本コミュニティー</v>
      </c>
      <c r="I28" s="150"/>
      <c r="J28" s="150"/>
      <c r="K28" s="150"/>
      <c r="L28" s="150"/>
      <c r="M28" s="150" t="str" cm="1">
        <f t="array" ref="M28">INDEX(設定シート!$L$1:$L$3,_xlfn.XMATCH(M$10,設定シート!$K$1:$K$3,))</f>
        <v>（入力してください）</v>
      </c>
      <c r="N28" s="150"/>
      <c r="O28" s="150"/>
      <c r="P28" s="150"/>
      <c r="Q28" s="150"/>
      <c r="R28" s="150" t="str" cm="1">
        <f t="array" ref="R28">INDEX(設定シート!$L$1:$L$3,_xlfn.XMATCH(R$10,設定シート!$K$1:$K$3,))</f>
        <v>（入力してください）</v>
      </c>
      <c r="S28" s="150"/>
      <c r="T28" s="150"/>
      <c r="U28" s="150"/>
      <c r="V28" s="150"/>
      <c r="W28" s="150" t="e" cm="1">
        <f t="array" ref="W28">INDEX(設定シート!$L$1:$L$3,_xlfn.XMATCH(W$10,設定シート!$K$1:$K$3,))</f>
        <v>#N/A</v>
      </c>
      <c r="X28" s="150"/>
      <c r="Y28" s="150"/>
      <c r="Z28" s="150"/>
      <c r="AA28" s="150"/>
      <c r="AB28" s="150" t="e" cm="1">
        <f t="array" ref="AB28">INDEX(設定シート!$L$1:$L$3,_xlfn.XMATCH(AB$10,設定シート!$K$1:$K$3,))</f>
        <v>#N/A</v>
      </c>
      <c r="AC28" s="150"/>
      <c r="AD28" s="150"/>
      <c r="AE28" s="150"/>
      <c r="AF28" s="150"/>
      <c r="AG28" s="150" t="e" cm="1">
        <f t="array" ref="AG28">INDEX(設定シート!$L$1:$L$3,_xlfn.XMATCH(AG$10,設定シート!$K$1:$K$3,))</f>
        <v>#N/A</v>
      </c>
      <c r="AH28" s="150"/>
      <c r="AI28" s="150"/>
      <c r="AJ28" s="150"/>
      <c r="AK28" s="150"/>
      <c r="AL28" s="150" t="e" cm="1">
        <f t="array" ref="AL28">INDEX(設定シート!$L$1:$L$3,_xlfn.XMATCH(AL$10,設定シート!$K$1:$K$3,))</f>
        <v>#N/A</v>
      </c>
      <c r="AM28" s="150"/>
      <c r="AN28" s="150"/>
      <c r="AO28" s="150"/>
      <c r="AP28" s="150"/>
      <c r="AQ28" s="150" t="e" cm="1">
        <f t="array" ref="AQ28">INDEX(設定シート!$L$1:$L$3,_xlfn.XMATCH(AQ$10,設定シート!$K$1:$K$3,))</f>
        <v>#N/A</v>
      </c>
      <c r="AR28" s="150"/>
      <c r="AS28" s="150"/>
      <c r="AT28" s="150"/>
      <c r="AU28" s="150"/>
      <c r="AV28" s="150" t="e" cm="1">
        <f t="array" ref="AV28">INDEX(設定シート!$L$1:$L$3,_xlfn.XMATCH(AV$10,設定シート!$K$1:$K$3,))</f>
        <v>#N/A</v>
      </c>
      <c r="AW28" s="150"/>
      <c r="AX28" s="150"/>
      <c r="AY28" s="150"/>
      <c r="AZ28" s="150"/>
      <c r="BA28" s="150" t="e" cm="1">
        <f t="array" ref="BA28">INDEX(設定シート!$L$1:$L$3,_xlfn.XMATCH(BA$10,設定シート!$K$1:$K$3,))</f>
        <v>#N/A</v>
      </c>
      <c r="BB28" s="150"/>
      <c r="BC28" s="150"/>
      <c r="BD28" s="150"/>
      <c r="BE28" s="150"/>
    </row>
    <row r="29" spans="1:57" s="105" customFormat="1" ht="11.25" customHeight="1" x14ac:dyDescent="0.4">
      <c r="B29" s="106" t="s">
        <v>35</v>
      </c>
    </row>
    <row r="30" spans="1:57" s="105" customFormat="1" ht="11.25" customHeight="1" x14ac:dyDescent="0.4">
      <c r="B30" s="106" t="str">
        <f ca="1">"※2　"&amp;$G$27-1&amp;"年12月から"&amp;$G$27&amp;"年中に購入された物件は初回が日割の金額になっていますのでご注意ください。"</f>
        <v>※2　2024年12月から2025年中に購入された物件は初回が日割の金額になっていますのでご注意ください。</v>
      </c>
    </row>
    <row r="31" spans="1:57" s="105" customFormat="1" ht="11.25" customHeight="1" x14ac:dyDescent="0.4">
      <c r="B31" s="106" t="s">
        <v>94</v>
      </c>
    </row>
    <row r="32" spans="1:57" s="105" customFormat="1" ht="11.25" customHeight="1" x14ac:dyDescent="0.4">
      <c r="B32" s="106" t="s">
        <v>95</v>
      </c>
    </row>
    <row r="33" spans="1:57" s="105" customFormat="1" ht="11.25" customHeight="1" x14ac:dyDescent="0.4">
      <c r="B33" s="106" t="str">
        <f ca="1">"※5　返済表を参考に支払利子の"&amp;$G$27&amp;"年1月から12月まで１年間の合計金額をご記入ください。"</f>
        <v>※5　返済表を参考に支払利子の2025年1月から12月まで１年間の合計金額をご記入ください。</v>
      </c>
    </row>
    <row r="34" spans="1:57" s="105" customFormat="1" ht="11.25" customHeight="1" x14ac:dyDescent="0.4">
      <c r="B34" s="106" t="s">
        <v>93</v>
      </c>
    </row>
    <row r="35" spans="1:57" s="4" customFormat="1" ht="7.5" customHeight="1" x14ac:dyDescent="0.4"/>
    <row r="36" spans="1:57" ht="15" customHeight="1" x14ac:dyDescent="0.4">
      <c r="A36" s="70" t="s">
        <v>73</v>
      </c>
    </row>
    <row r="37" spans="1:57" ht="19.5" customHeight="1" x14ac:dyDescent="0.4">
      <c r="A37" s="147" t="s">
        <v>136</v>
      </c>
      <c r="B37" s="148"/>
      <c r="C37" s="148"/>
      <c r="D37" s="148"/>
      <c r="E37" s="149"/>
      <c r="F37" s="93">
        <f t="shared" ref="F37:F38" si="1">_xlfn.AGGREGATE(9,6,$H37:$BE37)</f>
        <v>120000</v>
      </c>
      <c r="G37" s="94" t="s">
        <v>6</v>
      </c>
      <c r="H37" s="115">
        <v>55000</v>
      </c>
      <c r="I37" s="116"/>
      <c r="J37" s="116"/>
      <c r="K37" s="116"/>
      <c r="L37" s="79" t="s">
        <v>6</v>
      </c>
      <c r="M37" s="115">
        <v>65000</v>
      </c>
      <c r="N37" s="116"/>
      <c r="O37" s="116"/>
      <c r="P37" s="116"/>
      <c r="Q37" s="79" t="s">
        <v>6</v>
      </c>
      <c r="R37" s="115"/>
      <c r="S37" s="116"/>
      <c r="T37" s="116"/>
      <c r="U37" s="116"/>
      <c r="V37" s="80" t="s">
        <v>6</v>
      </c>
      <c r="W37" s="115"/>
      <c r="X37" s="116"/>
      <c r="Y37" s="116"/>
      <c r="Z37" s="116"/>
      <c r="AA37" s="79" t="s">
        <v>6</v>
      </c>
      <c r="AB37" s="115"/>
      <c r="AC37" s="116"/>
      <c r="AD37" s="116"/>
      <c r="AE37" s="116"/>
      <c r="AF37" s="79" t="s">
        <v>6</v>
      </c>
      <c r="AG37" s="115"/>
      <c r="AH37" s="116"/>
      <c r="AI37" s="116"/>
      <c r="AJ37" s="116"/>
      <c r="AK37" s="79" t="s">
        <v>6</v>
      </c>
      <c r="AL37" s="115"/>
      <c r="AM37" s="116"/>
      <c r="AN37" s="116"/>
      <c r="AO37" s="116"/>
      <c r="AP37" s="79" t="s">
        <v>6</v>
      </c>
      <c r="AQ37" s="115"/>
      <c r="AR37" s="116"/>
      <c r="AS37" s="116"/>
      <c r="AT37" s="116"/>
      <c r="AU37" s="79" t="s">
        <v>6</v>
      </c>
      <c r="AV37" s="115"/>
      <c r="AW37" s="116"/>
      <c r="AX37" s="116"/>
      <c r="AY37" s="116"/>
      <c r="AZ37" s="79" t="s">
        <v>6</v>
      </c>
      <c r="BA37" s="115"/>
      <c r="BB37" s="116"/>
      <c r="BC37" s="116"/>
      <c r="BD37" s="116"/>
      <c r="BE37" s="79" t="s">
        <v>6</v>
      </c>
    </row>
    <row r="38" spans="1:57" ht="19.5" customHeight="1" thickBot="1" x14ac:dyDescent="0.45">
      <c r="A38" s="144" t="s">
        <v>137</v>
      </c>
      <c r="B38" s="145"/>
      <c r="C38" s="145"/>
      <c r="D38" s="145"/>
      <c r="E38" s="146"/>
      <c r="F38" s="93">
        <f t="shared" si="1"/>
        <v>126000</v>
      </c>
      <c r="G38" s="94" t="s">
        <v>6</v>
      </c>
      <c r="H38" s="115"/>
      <c r="I38" s="116"/>
      <c r="J38" s="116"/>
      <c r="K38" s="116"/>
      <c r="L38" s="79" t="s">
        <v>6</v>
      </c>
      <c r="M38" s="115">
        <v>126000</v>
      </c>
      <c r="N38" s="116"/>
      <c r="O38" s="116"/>
      <c r="P38" s="116"/>
      <c r="Q38" s="79" t="s">
        <v>6</v>
      </c>
      <c r="R38" s="115"/>
      <c r="S38" s="116"/>
      <c r="T38" s="116"/>
      <c r="U38" s="116"/>
      <c r="V38" s="80" t="s">
        <v>6</v>
      </c>
      <c r="W38" s="115"/>
      <c r="X38" s="116"/>
      <c r="Y38" s="116"/>
      <c r="Z38" s="116"/>
      <c r="AA38" s="79" t="s">
        <v>6</v>
      </c>
      <c r="AB38" s="115"/>
      <c r="AC38" s="116"/>
      <c r="AD38" s="116"/>
      <c r="AE38" s="116"/>
      <c r="AF38" s="79" t="s">
        <v>6</v>
      </c>
      <c r="AG38" s="115"/>
      <c r="AH38" s="116"/>
      <c r="AI38" s="116"/>
      <c r="AJ38" s="116"/>
      <c r="AK38" s="79" t="s">
        <v>6</v>
      </c>
      <c r="AL38" s="115"/>
      <c r="AM38" s="116"/>
      <c r="AN38" s="116"/>
      <c r="AO38" s="116"/>
      <c r="AP38" s="79" t="s">
        <v>6</v>
      </c>
      <c r="AQ38" s="115"/>
      <c r="AR38" s="116"/>
      <c r="AS38" s="116"/>
      <c r="AT38" s="116"/>
      <c r="AU38" s="79" t="s">
        <v>6</v>
      </c>
      <c r="AV38" s="115"/>
      <c r="AW38" s="116"/>
      <c r="AX38" s="116"/>
      <c r="AY38" s="116"/>
      <c r="AZ38" s="79" t="s">
        <v>6</v>
      </c>
      <c r="BA38" s="115"/>
      <c r="BB38" s="116"/>
      <c r="BC38" s="116"/>
      <c r="BD38" s="116"/>
      <c r="BE38" s="79" t="s">
        <v>6</v>
      </c>
    </row>
    <row r="39" spans="1:57" s="6" customFormat="1" ht="12" customHeight="1" x14ac:dyDescent="0.4">
      <c r="A39" s="126" t="s">
        <v>142</v>
      </c>
      <c r="B39" s="126"/>
      <c r="C39" s="126"/>
      <c r="D39" s="126"/>
      <c r="E39" s="126"/>
      <c r="F39" s="127">
        <f>SUM(F37:F38)</f>
        <v>246000</v>
      </c>
      <c r="G39" s="129" t="s">
        <v>6</v>
      </c>
      <c r="H39" s="106" t="s">
        <v>139</v>
      </c>
      <c r="I39" s="106"/>
    </row>
    <row r="40" spans="1:57" s="6" customFormat="1" ht="12" customHeight="1" thickBot="1" x14ac:dyDescent="0.45">
      <c r="A40" s="126"/>
      <c r="B40" s="126"/>
      <c r="C40" s="126"/>
      <c r="D40" s="126"/>
      <c r="E40" s="126"/>
      <c r="F40" s="128"/>
      <c r="G40" s="130"/>
      <c r="H40" s="106" t="s">
        <v>140</v>
      </c>
      <c r="I40" s="106"/>
    </row>
    <row r="41" spans="1:57" s="6" customFormat="1" ht="12" customHeight="1" x14ac:dyDescent="0.4">
      <c r="H41" s="106" t="str">
        <f ca="1">"※8　"&amp;$G$27&amp;"年中にお支払いした方のみ"</f>
        <v>※8　2025年中にお支払いした方のみ</v>
      </c>
      <c r="I41" s="106"/>
    </row>
    <row r="42" spans="1:57" ht="7.5" customHeight="1" x14ac:dyDescent="0.4"/>
    <row r="43" spans="1:57" ht="15" customHeight="1" x14ac:dyDescent="0.4">
      <c r="A43" s="70" t="s">
        <v>13</v>
      </c>
    </row>
    <row r="44" spans="1:57" ht="19.5" customHeight="1" x14ac:dyDescent="0.4">
      <c r="A44" s="131"/>
      <c r="B44" s="132"/>
      <c r="C44" s="132"/>
      <c r="D44" s="132"/>
      <c r="E44" s="132"/>
      <c r="F44" s="133"/>
      <c r="G44" s="108" t="s">
        <v>6</v>
      </c>
      <c r="H44" s="109" t="s">
        <v>14</v>
      </c>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1"/>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row>
    <row r="45" spans="1:57" ht="7.5" customHeight="1" x14ac:dyDescent="0.4"/>
    <row r="46" spans="1:57" ht="15" customHeight="1" x14ac:dyDescent="0.4">
      <c r="A46" s="70" t="str">
        <f ca="1">"④"&amp;$G$27&amp;"年中に物件購入・ローン借換などで諸費用をお支払いした方は諸費用の金額をご記入ください。"</f>
        <v>④2025年中に物件購入・ローン借換などで諸費用をお支払いした方は諸費用の金額をご記入ください。</v>
      </c>
    </row>
    <row r="47" spans="1:57" ht="11.25" customHeight="1" x14ac:dyDescent="0.4">
      <c r="A47" s="134" t="s">
        <v>74</v>
      </c>
      <c r="B47" s="135"/>
      <c r="C47" s="135"/>
      <c r="D47" s="135"/>
      <c r="E47" s="136"/>
      <c r="F47" s="140">
        <f t="shared" ref="F47:F48" si="2">_xlfn.AGGREGATE(9,6,$H47:$BE47)</f>
        <v>1102543</v>
      </c>
      <c r="G47" s="142" t="s">
        <v>131</v>
      </c>
      <c r="H47" s="115"/>
      <c r="I47" s="116"/>
      <c r="J47" s="116"/>
      <c r="K47" s="116"/>
      <c r="L47" s="117" t="s">
        <v>6</v>
      </c>
      <c r="M47" s="115"/>
      <c r="N47" s="116"/>
      <c r="O47" s="116"/>
      <c r="P47" s="116"/>
      <c r="Q47" s="117" t="s">
        <v>6</v>
      </c>
      <c r="R47" s="115">
        <v>1102543</v>
      </c>
      <c r="S47" s="116"/>
      <c r="T47" s="116"/>
      <c r="U47" s="116"/>
      <c r="V47" s="125" t="s">
        <v>6</v>
      </c>
      <c r="W47" s="115"/>
      <c r="X47" s="116"/>
      <c r="Y47" s="116"/>
      <c r="Z47" s="116"/>
      <c r="AA47" s="117" t="s">
        <v>6</v>
      </c>
      <c r="AB47" s="115"/>
      <c r="AC47" s="116"/>
      <c r="AD47" s="116"/>
      <c r="AE47" s="116"/>
      <c r="AF47" s="117" t="s">
        <v>6</v>
      </c>
      <c r="AG47" s="115"/>
      <c r="AH47" s="116"/>
      <c r="AI47" s="116"/>
      <c r="AJ47" s="116"/>
      <c r="AK47" s="117" t="s">
        <v>6</v>
      </c>
      <c r="AL47" s="115"/>
      <c r="AM47" s="116"/>
      <c r="AN47" s="116"/>
      <c r="AO47" s="116"/>
      <c r="AP47" s="117" t="s">
        <v>6</v>
      </c>
      <c r="AQ47" s="115"/>
      <c r="AR47" s="116"/>
      <c r="AS47" s="116"/>
      <c r="AT47" s="116"/>
      <c r="AU47" s="117" t="s">
        <v>6</v>
      </c>
      <c r="AV47" s="115"/>
      <c r="AW47" s="116"/>
      <c r="AX47" s="116"/>
      <c r="AY47" s="116"/>
      <c r="AZ47" s="117" t="s">
        <v>6</v>
      </c>
      <c r="BA47" s="115"/>
      <c r="BB47" s="116"/>
      <c r="BC47" s="116"/>
      <c r="BD47" s="116"/>
      <c r="BE47" s="117" t="s">
        <v>6</v>
      </c>
    </row>
    <row r="48" spans="1:57" ht="11.25" customHeight="1" x14ac:dyDescent="0.4">
      <c r="A48" s="137"/>
      <c r="B48" s="138"/>
      <c r="C48" s="138"/>
      <c r="D48" s="138"/>
      <c r="E48" s="139"/>
      <c r="F48" s="141">
        <f t="shared" si="2"/>
        <v>0</v>
      </c>
      <c r="G48" s="143"/>
      <c r="H48" s="115"/>
      <c r="I48" s="116"/>
      <c r="J48" s="116"/>
      <c r="K48" s="116"/>
      <c r="L48" s="117"/>
      <c r="M48" s="115"/>
      <c r="N48" s="116"/>
      <c r="O48" s="116"/>
      <c r="P48" s="116"/>
      <c r="Q48" s="117"/>
      <c r="R48" s="115"/>
      <c r="S48" s="116"/>
      <c r="T48" s="116"/>
      <c r="U48" s="116"/>
      <c r="V48" s="125"/>
      <c r="W48" s="115"/>
      <c r="X48" s="116"/>
      <c r="Y48" s="116"/>
      <c r="Z48" s="116"/>
      <c r="AA48" s="117"/>
      <c r="AB48" s="115"/>
      <c r="AC48" s="116"/>
      <c r="AD48" s="116"/>
      <c r="AE48" s="116"/>
      <c r="AF48" s="117"/>
      <c r="AG48" s="115"/>
      <c r="AH48" s="116"/>
      <c r="AI48" s="116"/>
      <c r="AJ48" s="116"/>
      <c r="AK48" s="117"/>
      <c r="AL48" s="115"/>
      <c r="AM48" s="116"/>
      <c r="AN48" s="116"/>
      <c r="AO48" s="116"/>
      <c r="AP48" s="117"/>
      <c r="AQ48" s="115"/>
      <c r="AR48" s="116"/>
      <c r="AS48" s="116"/>
      <c r="AT48" s="116"/>
      <c r="AU48" s="117"/>
      <c r="AV48" s="115"/>
      <c r="AW48" s="116"/>
      <c r="AX48" s="116"/>
      <c r="AY48" s="116"/>
      <c r="AZ48" s="117"/>
      <c r="BA48" s="115"/>
      <c r="BB48" s="116"/>
      <c r="BC48" s="116"/>
      <c r="BD48" s="116"/>
      <c r="BE48" s="117"/>
    </row>
    <row r="49" spans="1:32" ht="11.25" customHeight="1" thickBot="1" x14ac:dyDescent="0.45">
      <c r="A49" s="51"/>
      <c r="B49" s="51"/>
      <c r="C49" s="51"/>
      <c r="D49" s="51"/>
      <c r="E49" s="51"/>
      <c r="F49" s="91"/>
      <c r="G49" s="92"/>
      <c r="H49" s="86"/>
      <c r="I49" s="6" t="s">
        <v>29</v>
      </c>
      <c r="J49" s="86"/>
      <c r="K49" s="86"/>
      <c r="L49" s="87"/>
      <c r="M49" s="86"/>
      <c r="N49" s="86"/>
      <c r="O49" s="86"/>
      <c r="P49" s="86"/>
      <c r="Q49" s="87"/>
      <c r="R49" s="86"/>
      <c r="S49" s="86"/>
      <c r="T49" s="86"/>
      <c r="U49" s="86"/>
      <c r="V49" s="88"/>
      <c r="W49" s="86"/>
      <c r="X49" s="86"/>
      <c r="Y49" s="89"/>
      <c r="Z49" s="89"/>
      <c r="AA49" s="90"/>
      <c r="AB49" s="89"/>
      <c r="AC49" s="89"/>
      <c r="AD49" s="89"/>
      <c r="AE49" s="89"/>
      <c r="AF49" s="90"/>
    </row>
    <row r="50" spans="1:32" s="6" customFormat="1" ht="12" customHeight="1" thickTop="1" x14ac:dyDescent="0.4">
      <c r="A50" s="118" t="s">
        <v>138</v>
      </c>
      <c r="B50" s="118"/>
      <c r="C50" s="118"/>
      <c r="D50" s="118"/>
      <c r="E50" s="119"/>
      <c r="F50" s="120">
        <f>SUM(F14,F15,F17,F47)</f>
        <v>1401343</v>
      </c>
      <c r="G50" s="122" t="s">
        <v>6</v>
      </c>
      <c r="Y50" s="95"/>
      <c r="Z50" s="95"/>
      <c r="AA50" s="95"/>
      <c r="AB50" s="95"/>
      <c r="AC50" s="95"/>
      <c r="AD50" s="95"/>
      <c r="AE50" s="95"/>
      <c r="AF50" s="95"/>
    </row>
    <row r="51" spans="1:32" ht="9.75" customHeight="1" thickBot="1" x14ac:dyDescent="0.45">
      <c r="A51" s="118"/>
      <c r="B51" s="118"/>
      <c r="C51" s="118"/>
      <c r="D51" s="118"/>
      <c r="E51" s="119"/>
      <c r="F51" s="121"/>
      <c r="G51" s="123"/>
      <c r="H51" s="6" t="s">
        <v>145</v>
      </c>
      <c r="I51" s="6"/>
      <c r="X51" s="95"/>
      <c r="Y51" s="95"/>
      <c r="Z51" s="95"/>
      <c r="AA51" s="95"/>
      <c r="AB51" s="95"/>
      <c r="AC51" s="95"/>
      <c r="AD51" s="95"/>
      <c r="AE51" s="95"/>
      <c r="AF51" s="95"/>
    </row>
    <row r="52" spans="1:32" ht="4.5" customHeight="1" thickTop="1" x14ac:dyDescent="0.4">
      <c r="A52" s="96"/>
      <c r="B52" s="96"/>
      <c r="C52" s="96"/>
      <c r="D52" s="96"/>
      <c r="E52" s="96"/>
      <c r="F52" s="91"/>
      <c r="G52" s="101"/>
      <c r="X52" s="95"/>
      <c r="Y52" s="95"/>
      <c r="Z52" s="95"/>
      <c r="AA52" s="95"/>
      <c r="AB52" s="95"/>
      <c r="AC52" s="95"/>
      <c r="AD52" s="95"/>
      <c r="AE52" s="95"/>
      <c r="AF52" s="95"/>
    </row>
    <row r="53" spans="1:32" ht="15" customHeight="1" x14ac:dyDescent="0.4">
      <c r="A53" s="70" t="str">
        <f ca="1">"⑤"&amp;$G$27&amp;"年中に下記事項に当てはまるものがあるかお答えください。"</f>
        <v>⑤2025年中に下記事項に当てはまるものがあるかお答えください。</v>
      </c>
      <c r="F53" s="6"/>
      <c r="AF53" s="7"/>
    </row>
    <row r="54" spans="1:32" ht="16.5" customHeight="1" x14ac:dyDescent="0.4">
      <c r="A54" s="77" t="s">
        <v>105</v>
      </c>
      <c r="B54" s="97" t="str">
        <f ca="1">"昨年、国税庁ＨＰで作成した"&amp;TEXT(DATE($G$27-1,1,1),"ggge")&amp;"年分の確定申告書の保存データを持参できない"</f>
        <v>昨年、国税庁ＨＰで作成した令和6年分の確定申告書の保存データを持参できない</v>
      </c>
      <c r="C54" s="97"/>
      <c r="D54" s="97"/>
      <c r="E54" s="97"/>
      <c r="F54" s="97"/>
      <c r="G54" s="97"/>
      <c r="H54" s="97"/>
      <c r="I54" s="97"/>
      <c r="J54" s="97"/>
      <c r="K54" s="97"/>
      <c r="L54" s="97"/>
      <c r="M54" s="97"/>
      <c r="N54" s="97"/>
      <c r="O54" s="97"/>
      <c r="P54" s="97"/>
      <c r="Q54" s="97"/>
      <c r="R54" s="97"/>
      <c r="S54" s="97"/>
      <c r="T54" s="97"/>
      <c r="U54" s="97"/>
      <c r="V54" s="97"/>
      <c r="W54" s="97"/>
      <c r="X54" s="104"/>
      <c r="Y54" s="97"/>
      <c r="Z54" s="82"/>
      <c r="AA54" s="83"/>
      <c r="AB54" s="83"/>
      <c r="AC54" s="83"/>
      <c r="AD54" s="83"/>
      <c r="AE54" s="102"/>
      <c r="AF54" s="103"/>
    </row>
    <row r="55" spans="1:32" ht="16.5" customHeight="1" x14ac:dyDescent="0.4">
      <c r="A55" s="77" t="s">
        <v>106</v>
      </c>
      <c r="B55" s="97" t="s">
        <v>114</v>
      </c>
      <c r="C55" s="97"/>
      <c r="D55" s="97"/>
      <c r="E55" s="97"/>
      <c r="F55" s="97"/>
      <c r="G55" s="97"/>
      <c r="H55" s="97"/>
      <c r="I55" s="97"/>
      <c r="J55" s="97"/>
      <c r="K55" s="97"/>
      <c r="L55" s="97"/>
      <c r="M55" s="97"/>
      <c r="N55" s="97"/>
      <c r="O55" s="97"/>
      <c r="P55" s="97"/>
      <c r="Q55" s="97"/>
      <c r="R55" s="97"/>
      <c r="S55" s="97"/>
      <c r="T55" s="97"/>
      <c r="U55" s="97"/>
      <c r="V55" s="97"/>
      <c r="W55" s="97"/>
      <c r="X55" s="104"/>
      <c r="Y55" s="97"/>
      <c r="Z55" s="82"/>
      <c r="AA55" s="83"/>
      <c r="AB55" s="83"/>
      <c r="AC55" s="83"/>
      <c r="AD55" s="83"/>
      <c r="AE55" s="102"/>
      <c r="AF55" s="103"/>
    </row>
    <row r="56" spans="1:32" ht="16.5" customHeight="1" x14ac:dyDescent="0.4">
      <c r="A56" s="77" t="s">
        <v>107</v>
      </c>
      <c r="B56" s="97" t="s">
        <v>115</v>
      </c>
      <c r="C56" s="97"/>
      <c r="D56" s="97"/>
      <c r="E56" s="97"/>
      <c r="F56" s="97"/>
      <c r="G56" s="97"/>
      <c r="H56" s="97"/>
      <c r="I56" s="97"/>
      <c r="J56" s="97"/>
      <c r="K56" s="97"/>
      <c r="L56" s="97"/>
      <c r="M56" s="97"/>
      <c r="N56" s="97"/>
      <c r="O56" s="97"/>
      <c r="P56" s="97"/>
      <c r="Q56" s="97"/>
      <c r="R56" s="97"/>
      <c r="S56" s="97"/>
      <c r="T56" s="97"/>
      <c r="U56" s="97"/>
      <c r="V56" s="97"/>
      <c r="W56" s="97"/>
      <c r="X56" s="104"/>
      <c r="Y56" s="97"/>
      <c r="Z56" s="82"/>
      <c r="AA56" s="83"/>
      <c r="AB56" s="83"/>
      <c r="AC56" s="83"/>
      <c r="AD56" s="83"/>
      <c r="AE56" s="102"/>
      <c r="AF56" s="103"/>
    </row>
    <row r="57" spans="1:32" ht="16.5" customHeight="1" x14ac:dyDescent="0.4">
      <c r="A57" s="77" t="s">
        <v>108</v>
      </c>
      <c r="B57" s="97" t="s">
        <v>116</v>
      </c>
      <c r="C57" s="97"/>
      <c r="D57" s="97"/>
      <c r="E57" s="97"/>
      <c r="F57" s="97"/>
      <c r="G57" s="97"/>
      <c r="H57" s="97"/>
      <c r="I57" s="97"/>
      <c r="J57" s="97"/>
      <c r="K57" s="97"/>
      <c r="L57" s="97" t="s">
        <v>84</v>
      </c>
      <c r="M57" s="97"/>
      <c r="N57" s="97"/>
      <c r="O57" s="97"/>
      <c r="P57" s="97"/>
      <c r="Q57" s="97"/>
      <c r="R57" s="97"/>
      <c r="S57" s="114">
        <v>63000</v>
      </c>
      <c r="T57" s="114"/>
      <c r="U57" s="114"/>
      <c r="V57" s="114"/>
      <c r="W57" s="114"/>
      <c r="X57" s="99" t="s">
        <v>6</v>
      </c>
      <c r="Y57" s="97"/>
      <c r="Z57" s="82"/>
      <c r="AA57" s="83"/>
      <c r="AB57" s="83"/>
      <c r="AC57" s="83"/>
      <c r="AD57" s="83"/>
      <c r="AE57" s="102"/>
      <c r="AF57" s="103"/>
    </row>
    <row r="58" spans="1:32" ht="16.5" customHeight="1" x14ac:dyDescent="0.4">
      <c r="A58" s="77" t="s">
        <v>109</v>
      </c>
      <c r="B58" s="97" t="s">
        <v>117</v>
      </c>
      <c r="C58" s="97"/>
      <c r="D58" s="97"/>
      <c r="E58" s="97"/>
      <c r="F58" s="97"/>
      <c r="G58" s="99"/>
      <c r="H58" s="97"/>
      <c r="I58" s="124" t="s">
        <v>143</v>
      </c>
      <c r="J58" s="124"/>
      <c r="K58" s="124"/>
      <c r="L58" s="124"/>
      <c r="M58" s="124"/>
      <c r="N58" s="124"/>
      <c r="O58" s="124"/>
      <c r="P58" s="124"/>
      <c r="Q58" s="124"/>
      <c r="R58" s="124"/>
      <c r="S58" s="124"/>
      <c r="T58" s="124"/>
      <c r="U58" s="124"/>
      <c r="V58" s="124"/>
      <c r="W58" s="100"/>
      <c r="Y58" s="100"/>
      <c r="Z58" s="82"/>
      <c r="AA58" s="83"/>
      <c r="AB58" s="83"/>
      <c r="AC58" s="83"/>
      <c r="AD58" s="83"/>
      <c r="AE58" s="102"/>
      <c r="AF58" s="103"/>
    </row>
    <row r="59" spans="1:32" ht="16.5" customHeight="1" x14ac:dyDescent="0.4">
      <c r="A59" s="77" t="s">
        <v>110</v>
      </c>
      <c r="B59" s="97" t="str">
        <f ca="1">""&amp;$G$27&amp;"年中に住宅ローン減税の対象住宅に居住を開始した（住宅ローン減税初回申告）"</f>
        <v>2025年中に住宅ローン減税の対象住宅に居住を開始した（住宅ローン減税初回申告）</v>
      </c>
      <c r="C59" s="97"/>
      <c r="D59" s="97"/>
      <c r="E59" s="97"/>
      <c r="F59" s="97"/>
      <c r="G59" s="97"/>
      <c r="H59" s="97"/>
      <c r="I59" s="97"/>
      <c r="J59" s="97"/>
      <c r="K59" s="97"/>
      <c r="L59" s="97"/>
      <c r="M59" s="97"/>
      <c r="N59" s="97"/>
      <c r="O59" s="97"/>
      <c r="P59" s="97"/>
      <c r="Q59" s="97"/>
      <c r="R59" s="97"/>
      <c r="S59" s="97"/>
      <c r="T59" s="97"/>
      <c r="U59" s="97"/>
      <c r="V59" s="97"/>
      <c r="W59" s="97"/>
      <c r="X59" s="97"/>
      <c r="Y59" s="97"/>
      <c r="Z59" s="82"/>
      <c r="AA59" s="83"/>
      <c r="AB59" s="83"/>
      <c r="AC59" s="83"/>
      <c r="AD59" s="83"/>
      <c r="AE59" s="102"/>
      <c r="AF59" s="103"/>
    </row>
    <row r="60" spans="1:32" ht="16.5" customHeight="1" x14ac:dyDescent="0.4">
      <c r="A60" s="77" t="s">
        <v>111</v>
      </c>
      <c r="B60" s="97" t="str">
        <f ca="1">""&amp;$G$27&amp;"年中に所有する不動産（自宅・投資用問わず）を売却した"</f>
        <v>2025年中に所有する不動産（自宅・投資用問わず）を売却した</v>
      </c>
      <c r="C60" s="97"/>
      <c r="D60" s="97"/>
      <c r="E60" s="97"/>
      <c r="F60" s="97"/>
      <c r="G60" s="97"/>
      <c r="H60" s="97"/>
      <c r="I60" s="97"/>
      <c r="J60" s="97"/>
      <c r="K60" s="97"/>
      <c r="L60" s="97"/>
      <c r="M60" s="97"/>
      <c r="N60" s="97"/>
      <c r="O60" s="97"/>
      <c r="P60" s="97"/>
      <c r="Q60" s="97"/>
      <c r="R60" s="97"/>
      <c r="S60" s="97"/>
      <c r="T60" s="97"/>
      <c r="U60" s="97"/>
      <c r="V60" s="97"/>
      <c r="W60" s="97"/>
      <c r="X60" s="97"/>
      <c r="Y60" s="97"/>
      <c r="Z60" s="82"/>
      <c r="AA60" s="83"/>
      <c r="AB60" s="83"/>
      <c r="AC60" s="83"/>
      <c r="AD60" s="83"/>
      <c r="AE60" s="102"/>
      <c r="AF60" s="103"/>
    </row>
    <row r="61" spans="1:32" ht="16.5" customHeight="1" x14ac:dyDescent="0.4">
      <c r="A61" s="77" t="s">
        <v>112</v>
      </c>
      <c r="B61" s="97" t="s">
        <v>118</v>
      </c>
      <c r="C61" s="97"/>
      <c r="D61" s="97"/>
      <c r="E61" s="97"/>
      <c r="F61" s="97"/>
      <c r="G61" s="97"/>
      <c r="H61" s="97"/>
      <c r="I61" s="97" t="s">
        <v>86</v>
      </c>
      <c r="J61" s="97"/>
      <c r="K61" s="97"/>
      <c r="L61" s="97"/>
      <c r="M61" s="97"/>
      <c r="N61" s="97"/>
      <c r="O61" s="97"/>
      <c r="P61" s="97"/>
      <c r="Q61" s="97"/>
      <c r="R61" s="97"/>
      <c r="S61" s="98"/>
      <c r="T61" s="98"/>
      <c r="U61" s="98"/>
      <c r="V61" s="98"/>
      <c r="W61" s="98"/>
      <c r="X61" s="99" t="s">
        <v>6</v>
      </c>
      <c r="Y61" s="97"/>
      <c r="Z61" s="82"/>
      <c r="AA61" s="83"/>
      <c r="AB61" s="83"/>
      <c r="AC61" s="83"/>
      <c r="AD61" s="83"/>
      <c r="AE61" s="102"/>
      <c r="AF61" s="103"/>
    </row>
    <row r="62" spans="1:32" ht="16.5" customHeight="1" x14ac:dyDescent="0.4">
      <c r="A62" s="77" t="s">
        <v>113</v>
      </c>
      <c r="B62" s="97" t="s">
        <v>119</v>
      </c>
      <c r="C62" s="97"/>
      <c r="D62" s="97"/>
      <c r="E62" s="97"/>
      <c r="F62" s="97"/>
      <c r="G62" s="97"/>
      <c r="H62" s="97"/>
      <c r="I62" s="97"/>
      <c r="J62" s="97"/>
      <c r="K62" s="97"/>
      <c r="L62" s="97"/>
      <c r="M62" s="97"/>
      <c r="N62" s="97"/>
      <c r="O62" s="97"/>
      <c r="P62" s="97"/>
      <c r="Q62" s="97"/>
      <c r="R62" s="97"/>
      <c r="S62" s="97"/>
      <c r="T62" s="97"/>
      <c r="U62" s="97"/>
      <c r="V62" s="97"/>
      <c r="W62" s="97"/>
      <c r="X62" s="97"/>
      <c r="Y62" s="97"/>
      <c r="Z62" s="82"/>
      <c r="AA62" s="83"/>
      <c r="AB62" s="83"/>
      <c r="AC62" s="83"/>
      <c r="AD62" s="83"/>
      <c r="AE62" s="102"/>
      <c r="AF62" s="103"/>
    </row>
    <row r="63" spans="1:32" ht="30" customHeight="1" x14ac:dyDescent="0.4">
      <c r="A63" s="112" t="s">
        <v>87</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row>
    <row r="64" spans="1:32" ht="12" customHeight="1" x14ac:dyDescent="0.4">
      <c r="A64" s="72" t="s">
        <v>88</v>
      </c>
      <c r="B64" s="71" t="s">
        <v>89</v>
      </c>
      <c r="C64" s="71"/>
    </row>
    <row r="65" spans="1:3" ht="12" customHeight="1" x14ac:dyDescent="0.4">
      <c r="A65" s="71"/>
      <c r="B65" s="71" t="s">
        <v>90</v>
      </c>
      <c r="C65" s="71"/>
    </row>
  </sheetData>
  <sheetProtection sheet="1" insertHyperlinks="0" selectLockedCells="1" selectUnlockedCells="1"/>
  <mergeCells count="365">
    <mergeCell ref="A1:L2"/>
    <mergeCell ref="N1:P1"/>
    <mergeCell ref="Q1:T2"/>
    <mergeCell ref="U1:AD2"/>
    <mergeCell ref="AE1:AF2"/>
    <mergeCell ref="N2:P2"/>
    <mergeCell ref="H7:J7"/>
    <mergeCell ref="K7:L7"/>
    <mergeCell ref="M7:O7"/>
    <mergeCell ref="P7:Q7"/>
    <mergeCell ref="R7:T7"/>
    <mergeCell ref="A3:AF4"/>
    <mergeCell ref="A6:A7"/>
    <mergeCell ref="B6:E7"/>
    <mergeCell ref="F6:G7"/>
    <mergeCell ref="H6:L6"/>
    <mergeCell ref="M6:Q6"/>
    <mergeCell ref="R6:V6"/>
    <mergeCell ref="W6:AA6"/>
    <mergeCell ref="AB6:AF6"/>
    <mergeCell ref="U7:V7"/>
    <mergeCell ref="AB7:AD7"/>
    <mergeCell ref="AE7:AF7"/>
    <mergeCell ref="AG6:AK6"/>
    <mergeCell ref="AL6:AP6"/>
    <mergeCell ref="AQ6:AU6"/>
    <mergeCell ref="AV6:AZ6"/>
    <mergeCell ref="BA6:BE6"/>
    <mergeCell ref="P8:Q8"/>
    <mergeCell ref="R8:R9"/>
    <mergeCell ref="S8:T8"/>
    <mergeCell ref="U8:V8"/>
    <mergeCell ref="W8:W9"/>
    <mergeCell ref="X8:Y8"/>
    <mergeCell ref="BA7:BC7"/>
    <mergeCell ref="BD7:BE7"/>
    <mergeCell ref="AO7:AP7"/>
    <mergeCell ref="AQ7:AS7"/>
    <mergeCell ref="AT7:AU7"/>
    <mergeCell ref="AV7:AX7"/>
    <mergeCell ref="AY7:AZ7"/>
    <mergeCell ref="BD8:BE8"/>
    <mergeCell ref="AT8:AU8"/>
    <mergeCell ref="AV8:AV9"/>
    <mergeCell ref="AW8:AX8"/>
    <mergeCell ref="AY8:AZ8"/>
    <mergeCell ref="BA8:BA9"/>
    <mergeCell ref="A8:A9"/>
    <mergeCell ref="B8:E9"/>
    <mergeCell ref="F8:G9"/>
    <mergeCell ref="H8:H9"/>
    <mergeCell ref="I8:J8"/>
    <mergeCell ref="K8:L8"/>
    <mergeCell ref="M8:M9"/>
    <mergeCell ref="N8:O8"/>
    <mergeCell ref="AL7:AN7"/>
    <mergeCell ref="W7:Y7"/>
    <mergeCell ref="Z7:AA7"/>
    <mergeCell ref="I9:J9"/>
    <mergeCell ref="K9:L9"/>
    <mergeCell ref="N9:O9"/>
    <mergeCell ref="P9:Q9"/>
    <mergeCell ref="S9:T9"/>
    <mergeCell ref="U9:V9"/>
    <mergeCell ref="X9:Y9"/>
    <mergeCell ref="Z9:AA9"/>
    <mergeCell ref="AC9:AD9"/>
    <mergeCell ref="AG7:AI7"/>
    <mergeCell ref="AJ7:AK7"/>
    <mergeCell ref="BB8:BC8"/>
    <mergeCell ref="AT9:AU9"/>
    <mergeCell ref="AW9:AX9"/>
    <mergeCell ref="AY9:AZ9"/>
    <mergeCell ref="BB9:BC9"/>
    <mergeCell ref="AJ8:AK8"/>
    <mergeCell ref="AL8:AL9"/>
    <mergeCell ref="AM8:AN8"/>
    <mergeCell ref="AO8:AP8"/>
    <mergeCell ref="BD9:BE9"/>
    <mergeCell ref="B10:E10"/>
    <mergeCell ref="F10:G10"/>
    <mergeCell ref="H10:L10"/>
    <mergeCell ref="M10:Q10"/>
    <mergeCell ref="R10:V10"/>
    <mergeCell ref="W10:AA10"/>
    <mergeCell ref="AB10:AF10"/>
    <mergeCell ref="AG10:AK10"/>
    <mergeCell ref="AL10:AP10"/>
    <mergeCell ref="AQ8:AQ9"/>
    <mergeCell ref="AR8:AS8"/>
    <mergeCell ref="AJ9:AK9"/>
    <mergeCell ref="AM9:AN9"/>
    <mergeCell ref="AO9:AP9"/>
    <mergeCell ref="AR9:AS9"/>
    <mergeCell ref="Z8:AA8"/>
    <mergeCell ref="AB8:AB9"/>
    <mergeCell ref="AC8:AD8"/>
    <mergeCell ref="AE8:AF8"/>
    <mergeCell ref="AG8:AG9"/>
    <mergeCell ref="AH8:AI8"/>
    <mergeCell ref="AE9:AF9"/>
    <mergeCell ref="AH9:AI9"/>
    <mergeCell ref="AQ10:AU10"/>
    <mergeCell ref="AV10:AZ10"/>
    <mergeCell ref="BA10:BE10"/>
    <mergeCell ref="B11:E11"/>
    <mergeCell ref="F11:G11"/>
    <mergeCell ref="H11:L11"/>
    <mergeCell ref="M11:Q11"/>
    <mergeCell ref="R11:V11"/>
    <mergeCell ref="W11:AA11"/>
    <mergeCell ref="AB11:AF11"/>
    <mergeCell ref="AG11:AK11"/>
    <mergeCell ref="AL11:AP11"/>
    <mergeCell ref="AQ11:AU11"/>
    <mergeCell ref="AV11:AZ11"/>
    <mergeCell ref="BA11:BE11"/>
    <mergeCell ref="B12:E12"/>
    <mergeCell ref="F12:G12"/>
    <mergeCell ref="H12:K12"/>
    <mergeCell ref="M12:P12"/>
    <mergeCell ref="R12:U12"/>
    <mergeCell ref="BA12:BD12"/>
    <mergeCell ref="B13:E13"/>
    <mergeCell ref="H13:K13"/>
    <mergeCell ref="M13:P13"/>
    <mergeCell ref="R13:U13"/>
    <mergeCell ref="W13:Z13"/>
    <mergeCell ref="AB13:AE13"/>
    <mergeCell ref="AG13:AJ13"/>
    <mergeCell ref="AL13:AO13"/>
    <mergeCell ref="AQ13:AT13"/>
    <mergeCell ref="W12:Z12"/>
    <mergeCell ref="AB12:AE12"/>
    <mergeCell ref="AG12:AJ12"/>
    <mergeCell ref="AL12:AO12"/>
    <mergeCell ref="AQ12:AT12"/>
    <mergeCell ref="AV12:AY12"/>
    <mergeCell ref="AV13:AY13"/>
    <mergeCell ref="BA13:BD13"/>
    <mergeCell ref="AV14:AY14"/>
    <mergeCell ref="BA14:BD14"/>
    <mergeCell ref="B15:E15"/>
    <mergeCell ref="H15:K15"/>
    <mergeCell ref="M15:P15"/>
    <mergeCell ref="R15:U15"/>
    <mergeCell ref="W15:Z15"/>
    <mergeCell ref="AB15:AE15"/>
    <mergeCell ref="AG15:AJ15"/>
    <mergeCell ref="B14:E14"/>
    <mergeCell ref="H14:K14"/>
    <mergeCell ref="M14:P14"/>
    <mergeCell ref="R14:U14"/>
    <mergeCell ref="W14:Z14"/>
    <mergeCell ref="AB14:AE14"/>
    <mergeCell ref="AG14:AJ14"/>
    <mergeCell ref="AL14:AO14"/>
    <mergeCell ref="AQ14:AT14"/>
    <mergeCell ref="B17:E17"/>
    <mergeCell ref="H17:K17"/>
    <mergeCell ref="M17:P17"/>
    <mergeCell ref="R17:U17"/>
    <mergeCell ref="W17:Z17"/>
    <mergeCell ref="AL15:AO15"/>
    <mergeCell ref="AQ15:AT15"/>
    <mergeCell ref="AV15:AY15"/>
    <mergeCell ref="BA15:BD15"/>
    <mergeCell ref="B16:E16"/>
    <mergeCell ref="H16:K16"/>
    <mergeCell ref="M16:P16"/>
    <mergeCell ref="R16:U16"/>
    <mergeCell ref="W16:Z16"/>
    <mergeCell ref="AB16:AE16"/>
    <mergeCell ref="AB17:AE17"/>
    <mergeCell ref="AG17:AJ17"/>
    <mergeCell ref="AL17:AO17"/>
    <mergeCell ref="AQ17:AT17"/>
    <mergeCell ref="AV17:AY17"/>
    <mergeCell ref="BA17:BD17"/>
    <mergeCell ref="AG16:AJ16"/>
    <mergeCell ref="AL16:AO16"/>
    <mergeCell ref="AQ16:AT16"/>
    <mergeCell ref="AV16:AY16"/>
    <mergeCell ref="BA16:BD16"/>
    <mergeCell ref="AG18:AJ18"/>
    <mergeCell ref="AL18:AO18"/>
    <mergeCell ref="AQ18:AT18"/>
    <mergeCell ref="AV18:AY18"/>
    <mergeCell ref="BA18:BD18"/>
    <mergeCell ref="B19:E19"/>
    <mergeCell ref="F19:G19"/>
    <mergeCell ref="H19:L19"/>
    <mergeCell ref="M19:Q19"/>
    <mergeCell ref="R19:V19"/>
    <mergeCell ref="B18:E18"/>
    <mergeCell ref="H18:K18"/>
    <mergeCell ref="M18:P18"/>
    <mergeCell ref="R18:U18"/>
    <mergeCell ref="W18:Z18"/>
    <mergeCell ref="AB18:AE18"/>
    <mergeCell ref="BA19:BE19"/>
    <mergeCell ref="W19:AA19"/>
    <mergeCell ref="AB19:AF19"/>
    <mergeCell ref="AG19:AK19"/>
    <mergeCell ref="AL19:AP19"/>
    <mergeCell ref="AQ19:AU19"/>
    <mergeCell ref="AV19:AZ19"/>
    <mergeCell ref="B22:E22"/>
    <mergeCell ref="F22:G22"/>
    <mergeCell ref="H22:K22"/>
    <mergeCell ref="M22:P22"/>
    <mergeCell ref="R22:U22"/>
    <mergeCell ref="W22:Z22"/>
    <mergeCell ref="AQ20:AT20"/>
    <mergeCell ref="AV20:AY20"/>
    <mergeCell ref="B20:E20"/>
    <mergeCell ref="F20:G20"/>
    <mergeCell ref="H20:K20"/>
    <mergeCell ref="M20:P20"/>
    <mergeCell ref="R20:U20"/>
    <mergeCell ref="W20:Z20"/>
    <mergeCell ref="AB20:AE20"/>
    <mergeCell ref="AG20:AJ20"/>
    <mergeCell ref="AL20:AO20"/>
    <mergeCell ref="BA20:BD20"/>
    <mergeCell ref="B21:E21"/>
    <mergeCell ref="H21:K21"/>
    <mergeCell ref="M21:P21"/>
    <mergeCell ref="R21:U21"/>
    <mergeCell ref="W21:Z21"/>
    <mergeCell ref="AB21:AE21"/>
    <mergeCell ref="AG21:AJ21"/>
    <mergeCell ref="AB22:AE22"/>
    <mergeCell ref="AG22:AJ22"/>
    <mergeCell ref="AL22:AO22"/>
    <mergeCell ref="AQ22:AT22"/>
    <mergeCell ref="AV22:AY22"/>
    <mergeCell ref="BA22:BD22"/>
    <mergeCell ref="AL21:AO21"/>
    <mergeCell ref="AQ21:AT21"/>
    <mergeCell ref="AV21:AY21"/>
    <mergeCell ref="BA21:BD21"/>
    <mergeCell ref="AB23:AE23"/>
    <mergeCell ref="AG23:AJ23"/>
    <mergeCell ref="AL23:AO23"/>
    <mergeCell ref="AQ23:AT23"/>
    <mergeCell ref="AV23:AY23"/>
    <mergeCell ref="BA23:BD23"/>
    <mergeCell ref="B23:E23"/>
    <mergeCell ref="F23:G23"/>
    <mergeCell ref="H23:K23"/>
    <mergeCell ref="M23:P23"/>
    <mergeCell ref="R23:U23"/>
    <mergeCell ref="W23:Z23"/>
    <mergeCell ref="AB24:AF24"/>
    <mergeCell ref="AG24:AK24"/>
    <mergeCell ref="AL24:AP24"/>
    <mergeCell ref="AQ24:AU24"/>
    <mergeCell ref="AV24:AZ24"/>
    <mergeCell ref="BA24:BE24"/>
    <mergeCell ref="B24:E24"/>
    <mergeCell ref="F24:G24"/>
    <mergeCell ref="H24:L24"/>
    <mergeCell ref="M24:Q24"/>
    <mergeCell ref="R24:V24"/>
    <mergeCell ref="W24:AA24"/>
    <mergeCell ref="B26:E26"/>
    <mergeCell ref="H26:L26"/>
    <mergeCell ref="M26:Q26"/>
    <mergeCell ref="R26:V26"/>
    <mergeCell ref="W26:AA26"/>
    <mergeCell ref="B25:E25"/>
    <mergeCell ref="H25:L25"/>
    <mergeCell ref="M25:Q25"/>
    <mergeCell ref="R25:V25"/>
    <mergeCell ref="W25:AA25"/>
    <mergeCell ref="AB26:AF26"/>
    <mergeCell ref="AG26:AK26"/>
    <mergeCell ref="AL26:AP26"/>
    <mergeCell ref="AQ26:AU26"/>
    <mergeCell ref="AV26:AZ26"/>
    <mergeCell ref="BA26:BE26"/>
    <mergeCell ref="AG25:AK25"/>
    <mergeCell ref="AL25:AP25"/>
    <mergeCell ref="AQ25:AU25"/>
    <mergeCell ref="AV25:AZ25"/>
    <mergeCell ref="BA25:BE25"/>
    <mergeCell ref="AB25:AF25"/>
    <mergeCell ref="B28:E28"/>
    <mergeCell ref="H28:L28"/>
    <mergeCell ref="M28:Q28"/>
    <mergeCell ref="R28:V28"/>
    <mergeCell ref="W28:AA28"/>
    <mergeCell ref="B27:E27"/>
    <mergeCell ref="H27:L27"/>
    <mergeCell ref="M27:Q27"/>
    <mergeCell ref="R27:V27"/>
    <mergeCell ref="W27:AA27"/>
    <mergeCell ref="AB28:AF28"/>
    <mergeCell ref="AG28:AK28"/>
    <mergeCell ref="AL28:AP28"/>
    <mergeCell ref="AQ28:AU28"/>
    <mergeCell ref="AV28:AZ28"/>
    <mergeCell ref="BA28:BE28"/>
    <mergeCell ref="AG27:AK27"/>
    <mergeCell ref="AL27:AP27"/>
    <mergeCell ref="AQ27:AU27"/>
    <mergeCell ref="AV27:AZ27"/>
    <mergeCell ref="BA27:BE27"/>
    <mergeCell ref="AB27:AF27"/>
    <mergeCell ref="A38:E38"/>
    <mergeCell ref="H38:K38"/>
    <mergeCell ref="M38:P38"/>
    <mergeCell ref="R38:U38"/>
    <mergeCell ref="W38:Z38"/>
    <mergeCell ref="A37:E37"/>
    <mergeCell ref="H37:K37"/>
    <mergeCell ref="M37:P37"/>
    <mergeCell ref="R37:U37"/>
    <mergeCell ref="W37:Z37"/>
    <mergeCell ref="AB38:AE38"/>
    <mergeCell ref="AG38:AJ38"/>
    <mergeCell ref="AL38:AO38"/>
    <mergeCell ref="AQ38:AT38"/>
    <mergeCell ref="AV38:AY38"/>
    <mergeCell ref="BA38:BD38"/>
    <mergeCell ref="AG37:AJ37"/>
    <mergeCell ref="AL37:AO37"/>
    <mergeCell ref="AQ37:AT37"/>
    <mergeCell ref="AV37:AY37"/>
    <mergeCell ref="BA37:BD37"/>
    <mergeCell ref="AB37:AE37"/>
    <mergeCell ref="R47:U48"/>
    <mergeCell ref="V47:V48"/>
    <mergeCell ref="A39:E40"/>
    <mergeCell ref="F39:F40"/>
    <mergeCell ref="G39:G40"/>
    <mergeCell ref="A44:F44"/>
    <mergeCell ref="A47:E48"/>
    <mergeCell ref="F47:F48"/>
    <mergeCell ref="G47:G48"/>
    <mergeCell ref="A63:AF63"/>
    <mergeCell ref="S57:W57"/>
    <mergeCell ref="BA47:BD48"/>
    <mergeCell ref="BE47:BE48"/>
    <mergeCell ref="A50:E51"/>
    <mergeCell ref="F50:F51"/>
    <mergeCell ref="G50:G51"/>
    <mergeCell ref="I58:V58"/>
    <mergeCell ref="AL47:AO48"/>
    <mergeCell ref="AP47:AP48"/>
    <mergeCell ref="AQ47:AT48"/>
    <mergeCell ref="AU47:AU48"/>
    <mergeCell ref="AV47:AY48"/>
    <mergeCell ref="AZ47:AZ48"/>
    <mergeCell ref="W47:Z48"/>
    <mergeCell ref="AA47:AA48"/>
    <mergeCell ref="AB47:AE48"/>
    <mergeCell ref="AF47:AF48"/>
    <mergeCell ref="AG47:AJ48"/>
    <mergeCell ref="AK47:AK48"/>
    <mergeCell ref="H47:K48"/>
    <mergeCell ref="L47:L48"/>
    <mergeCell ref="M47:P48"/>
    <mergeCell ref="Q47:Q48"/>
  </mergeCells>
  <phoneticPr fontId="1"/>
  <conditionalFormatting sqref="H15:K17 M15:P17 R15:U17 W15:Z17 AB15:AE17 AG15:AJ17 AL15:AO17 AQ15:AT17 AV15:AY17 BA15:BD17">
    <cfRule type="expression" dxfId="43" priority="11">
      <formula>H$10="家賃保証"</formula>
    </cfRule>
  </conditionalFormatting>
  <conditionalFormatting sqref="H23:K23 M23:P23 R23:U23 W23:Z23 AB23:AE23 AG23:AJ23 AL23:AO23 AQ23:AT23 AV23:AY23 BA23:BD23">
    <cfRule type="expression" dxfId="42" priority="22">
      <formula>AND(NOT(ISERROR(VALUE(H24))),OR(H23&gt;H22*H24,AND(H23&lt;H22*H24/10,H23&gt;0)))</formula>
    </cfRule>
  </conditionalFormatting>
  <conditionalFormatting sqref="K8:L8">
    <cfRule type="expression" dxfId="41" priority="20">
      <formula>AND(I$8&lt;&gt;"----",K$8&lt;&gt;"")</formula>
    </cfRule>
    <cfRule type="expression" dxfId="40" priority="21">
      <formula>I$8&lt;&gt;"----"</formula>
    </cfRule>
  </conditionalFormatting>
  <conditionalFormatting sqref="P8:Q8">
    <cfRule type="expression" dxfId="39" priority="18">
      <formula>AND(N$8&lt;&gt;"----",P$8&lt;&gt;"")</formula>
    </cfRule>
    <cfRule type="expression" dxfId="38" priority="19">
      <formula>N$8&lt;&gt;"----"</formula>
    </cfRule>
  </conditionalFormatting>
  <conditionalFormatting sqref="U8:V8">
    <cfRule type="expression" dxfId="37" priority="16">
      <formula>AND(S$8&lt;&gt;"----",U$8&lt;&gt;"")</formula>
    </cfRule>
    <cfRule type="expression" dxfId="36" priority="17">
      <formula>S$8&lt;&gt;"----"</formula>
    </cfRule>
  </conditionalFormatting>
  <conditionalFormatting sqref="Z8:AA8">
    <cfRule type="expression" dxfId="35" priority="14">
      <formula>AND(X$8&lt;&gt;"----",Z$8&lt;&gt;"")</formula>
    </cfRule>
    <cfRule type="expression" dxfId="34" priority="15">
      <formula>X$8&lt;&gt;"----"</formula>
    </cfRule>
  </conditionalFormatting>
  <conditionalFormatting sqref="AE8:AF8">
    <cfRule type="expression" dxfId="33" priority="12">
      <formula>AND(AC$8&lt;&gt;"----",AE$8&lt;&gt;"")</formula>
    </cfRule>
    <cfRule type="expression" dxfId="32" priority="13">
      <formula>AC$8&lt;&gt;"----"</formula>
    </cfRule>
  </conditionalFormatting>
  <conditionalFormatting sqref="AJ8:AK8">
    <cfRule type="expression" dxfId="31" priority="9">
      <formula>AND(AH$8&lt;&gt;"----",AJ$8&lt;&gt;"")</formula>
    </cfRule>
    <cfRule type="expression" dxfId="30" priority="10">
      <formula>AH$8&lt;&gt;"----"</formula>
    </cfRule>
  </conditionalFormatting>
  <conditionalFormatting sqref="AO8:AP8">
    <cfRule type="expression" dxfId="29" priority="7">
      <formula>AND(AM$8&lt;&gt;"----",AO$8&lt;&gt;"")</formula>
    </cfRule>
    <cfRule type="expression" dxfId="28" priority="8">
      <formula>AM$8&lt;&gt;"----"</formula>
    </cfRule>
  </conditionalFormatting>
  <conditionalFormatting sqref="AT8:AU8">
    <cfRule type="expression" dxfId="27" priority="5">
      <formula>AND(AR$8&lt;&gt;"----",AT$8&lt;&gt;"")</formula>
    </cfRule>
    <cfRule type="expression" dxfId="26" priority="6">
      <formula>AR$8&lt;&gt;"----"</formula>
    </cfRule>
  </conditionalFormatting>
  <conditionalFormatting sqref="AY8:AZ8">
    <cfRule type="expression" dxfId="25" priority="3">
      <formula>AND(AW$8&lt;&gt;"----",AY$8&lt;&gt;"")</formula>
    </cfRule>
    <cfRule type="expression" dxfId="24" priority="4">
      <formula>AW$8&lt;&gt;"----"</formula>
    </cfRule>
  </conditionalFormatting>
  <conditionalFormatting sqref="BD8:BE8">
    <cfRule type="expression" dxfId="23" priority="1">
      <formula>AND(BB$8&lt;&gt;"----",BD$8&lt;&gt;"")</formula>
    </cfRule>
    <cfRule type="expression" dxfId="22" priority="2">
      <formula>BB$8&lt;&gt;"----"</formula>
    </cfRule>
  </conditionalFormatting>
  <dataValidations count="1">
    <dataValidation type="list" allowBlank="1" showInputMessage="1" sqref="H11:BE11" xr:uid="{C79D0B69-B6A9-4376-AB38-1742BE6F9D72}">
      <formula1>H$28</formula1>
    </dataValidation>
  </dataValidations>
  <hyperlinks>
    <hyperlink ref="I58" r:id="rId1" display="リンク：国税庁HP" xr:uid="{58A63390-84E1-4222-B636-1BF209DB3E32}"/>
  </hyperlinks>
  <printOptions horizontalCentered="1" verticalCentered="1"/>
  <pageMargins left="0.51181102362204722" right="0.23622047244094491" top="0.27559055118110237" bottom="0.27559055118110237" header="0" footer="0"/>
  <pageSetup paperSize="9" scale="87" fitToWidth="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6625" r:id="rId5" name="Option Button 1">
              <controlPr defaultSize="0" autoFill="0" autoLine="0" autoPict="0">
                <anchor moveWithCells="1" sizeWithCells="1">
                  <from>
                    <xdr:col>25</xdr:col>
                    <xdr:colOff>190500</xdr:colOff>
                    <xdr:row>53</xdr:row>
                    <xdr:rowOff>9525</xdr:rowOff>
                  </from>
                  <to>
                    <xdr:col>28</xdr:col>
                    <xdr:colOff>104775</xdr:colOff>
                    <xdr:row>53</xdr:row>
                    <xdr:rowOff>190500</xdr:rowOff>
                  </to>
                </anchor>
              </controlPr>
            </control>
          </mc:Choice>
        </mc:AlternateContent>
        <mc:AlternateContent xmlns:mc="http://schemas.openxmlformats.org/markup-compatibility/2006">
          <mc:Choice Requires="x14">
            <control shapeId="26626" r:id="rId6" name="Option Button 2">
              <controlPr defaultSize="0" autoFill="0" autoLine="0" autoPict="0">
                <anchor moveWithCells="1" sizeWithCells="1">
                  <from>
                    <xdr:col>28</xdr:col>
                    <xdr:colOff>85725</xdr:colOff>
                    <xdr:row>53</xdr:row>
                    <xdr:rowOff>9525</xdr:rowOff>
                  </from>
                  <to>
                    <xdr:col>31</xdr:col>
                    <xdr:colOff>9525</xdr:colOff>
                    <xdr:row>53</xdr:row>
                    <xdr:rowOff>190500</xdr:rowOff>
                  </to>
                </anchor>
              </controlPr>
            </control>
          </mc:Choice>
        </mc:AlternateContent>
        <mc:AlternateContent xmlns:mc="http://schemas.openxmlformats.org/markup-compatibility/2006">
          <mc:Choice Requires="x14">
            <control shapeId="26627" r:id="rId7" name="Option Button 3">
              <controlPr defaultSize="0" autoFill="0" autoLine="0" autoPict="0">
                <anchor moveWithCells="1" sizeWithCells="1">
                  <from>
                    <xdr:col>25</xdr:col>
                    <xdr:colOff>190500</xdr:colOff>
                    <xdr:row>54</xdr:row>
                    <xdr:rowOff>9525</xdr:rowOff>
                  </from>
                  <to>
                    <xdr:col>28</xdr:col>
                    <xdr:colOff>104775</xdr:colOff>
                    <xdr:row>54</xdr:row>
                    <xdr:rowOff>190500</xdr:rowOff>
                  </to>
                </anchor>
              </controlPr>
            </control>
          </mc:Choice>
        </mc:AlternateContent>
        <mc:AlternateContent xmlns:mc="http://schemas.openxmlformats.org/markup-compatibility/2006">
          <mc:Choice Requires="x14">
            <control shapeId="26628" r:id="rId8" name="Option Button 4">
              <controlPr defaultSize="0" autoFill="0" autoLine="0" autoPict="0">
                <anchor moveWithCells="1" sizeWithCells="1">
                  <from>
                    <xdr:col>28</xdr:col>
                    <xdr:colOff>85725</xdr:colOff>
                    <xdr:row>54</xdr:row>
                    <xdr:rowOff>9525</xdr:rowOff>
                  </from>
                  <to>
                    <xdr:col>31</xdr:col>
                    <xdr:colOff>9525</xdr:colOff>
                    <xdr:row>54</xdr:row>
                    <xdr:rowOff>190500</xdr:rowOff>
                  </to>
                </anchor>
              </controlPr>
            </control>
          </mc:Choice>
        </mc:AlternateContent>
        <mc:AlternateContent xmlns:mc="http://schemas.openxmlformats.org/markup-compatibility/2006">
          <mc:Choice Requires="x14">
            <control shapeId="26629" r:id="rId9" name="Option Button 5">
              <controlPr defaultSize="0" autoFill="0" autoLine="0" autoPict="0">
                <anchor moveWithCells="1" sizeWithCells="1">
                  <from>
                    <xdr:col>25</xdr:col>
                    <xdr:colOff>190500</xdr:colOff>
                    <xdr:row>55</xdr:row>
                    <xdr:rowOff>9525</xdr:rowOff>
                  </from>
                  <to>
                    <xdr:col>28</xdr:col>
                    <xdr:colOff>104775</xdr:colOff>
                    <xdr:row>55</xdr:row>
                    <xdr:rowOff>190500</xdr:rowOff>
                  </to>
                </anchor>
              </controlPr>
            </control>
          </mc:Choice>
        </mc:AlternateContent>
        <mc:AlternateContent xmlns:mc="http://schemas.openxmlformats.org/markup-compatibility/2006">
          <mc:Choice Requires="x14">
            <control shapeId="26630" r:id="rId10" name="Option Button 6">
              <controlPr defaultSize="0" autoFill="0" autoLine="0" autoPict="0">
                <anchor moveWithCells="1" sizeWithCells="1">
                  <from>
                    <xdr:col>28</xdr:col>
                    <xdr:colOff>85725</xdr:colOff>
                    <xdr:row>55</xdr:row>
                    <xdr:rowOff>9525</xdr:rowOff>
                  </from>
                  <to>
                    <xdr:col>31</xdr:col>
                    <xdr:colOff>9525</xdr:colOff>
                    <xdr:row>55</xdr:row>
                    <xdr:rowOff>190500</xdr:rowOff>
                  </to>
                </anchor>
              </controlPr>
            </control>
          </mc:Choice>
        </mc:AlternateContent>
        <mc:AlternateContent xmlns:mc="http://schemas.openxmlformats.org/markup-compatibility/2006">
          <mc:Choice Requires="x14">
            <control shapeId="26631" r:id="rId11" name="Option Button 7">
              <controlPr defaultSize="0" autoFill="0" autoLine="0" autoPict="0">
                <anchor moveWithCells="1" sizeWithCells="1">
                  <from>
                    <xdr:col>25</xdr:col>
                    <xdr:colOff>190500</xdr:colOff>
                    <xdr:row>56</xdr:row>
                    <xdr:rowOff>9525</xdr:rowOff>
                  </from>
                  <to>
                    <xdr:col>28</xdr:col>
                    <xdr:colOff>104775</xdr:colOff>
                    <xdr:row>56</xdr:row>
                    <xdr:rowOff>190500</xdr:rowOff>
                  </to>
                </anchor>
              </controlPr>
            </control>
          </mc:Choice>
        </mc:AlternateContent>
        <mc:AlternateContent xmlns:mc="http://schemas.openxmlformats.org/markup-compatibility/2006">
          <mc:Choice Requires="x14">
            <control shapeId="26632" r:id="rId12" name="Option Button 8">
              <controlPr defaultSize="0" autoFill="0" autoLine="0" autoPict="0">
                <anchor moveWithCells="1" sizeWithCells="1">
                  <from>
                    <xdr:col>28</xdr:col>
                    <xdr:colOff>85725</xdr:colOff>
                    <xdr:row>56</xdr:row>
                    <xdr:rowOff>9525</xdr:rowOff>
                  </from>
                  <to>
                    <xdr:col>31</xdr:col>
                    <xdr:colOff>9525</xdr:colOff>
                    <xdr:row>56</xdr:row>
                    <xdr:rowOff>190500</xdr:rowOff>
                  </to>
                </anchor>
              </controlPr>
            </control>
          </mc:Choice>
        </mc:AlternateContent>
        <mc:AlternateContent xmlns:mc="http://schemas.openxmlformats.org/markup-compatibility/2006">
          <mc:Choice Requires="x14">
            <control shapeId="26633" r:id="rId13" name="Option Button 9">
              <controlPr defaultSize="0" autoFill="0" autoLine="0" autoPict="0">
                <anchor moveWithCells="1" sizeWithCells="1">
                  <from>
                    <xdr:col>25</xdr:col>
                    <xdr:colOff>190500</xdr:colOff>
                    <xdr:row>59</xdr:row>
                    <xdr:rowOff>9525</xdr:rowOff>
                  </from>
                  <to>
                    <xdr:col>28</xdr:col>
                    <xdr:colOff>104775</xdr:colOff>
                    <xdr:row>59</xdr:row>
                    <xdr:rowOff>190500</xdr:rowOff>
                  </to>
                </anchor>
              </controlPr>
            </control>
          </mc:Choice>
        </mc:AlternateContent>
        <mc:AlternateContent xmlns:mc="http://schemas.openxmlformats.org/markup-compatibility/2006">
          <mc:Choice Requires="x14">
            <control shapeId="26634" r:id="rId14" name="Option Button 10">
              <controlPr defaultSize="0" autoFill="0" autoLine="0" autoPict="0">
                <anchor moveWithCells="1" sizeWithCells="1">
                  <from>
                    <xdr:col>28</xdr:col>
                    <xdr:colOff>85725</xdr:colOff>
                    <xdr:row>59</xdr:row>
                    <xdr:rowOff>9525</xdr:rowOff>
                  </from>
                  <to>
                    <xdr:col>31</xdr:col>
                    <xdr:colOff>9525</xdr:colOff>
                    <xdr:row>59</xdr:row>
                    <xdr:rowOff>190500</xdr:rowOff>
                  </to>
                </anchor>
              </controlPr>
            </control>
          </mc:Choice>
        </mc:AlternateContent>
        <mc:AlternateContent xmlns:mc="http://schemas.openxmlformats.org/markup-compatibility/2006">
          <mc:Choice Requires="x14">
            <control shapeId="26635" r:id="rId15" name="Option Button 11">
              <controlPr defaultSize="0" autoFill="0" autoLine="0" autoPict="0">
                <anchor moveWithCells="1" sizeWithCells="1">
                  <from>
                    <xdr:col>25</xdr:col>
                    <xdr:colOff>190500</xdr:colOff>
                    <xdr:row>58</xdr:row>
                    <xdr:rowOff>9525</xdr:rowOff>
                  </from>
                  <to>
                    <xdr:col>28</xdr:col>
                    <xdr:colOff>104775</xdr:colOff>
                    <xdr:row>58</xdr:row>
                    <xdr:rowOff>190500</xdr:rowOff>
                  </to>
                </anchor>
              </controlPr>
            </control>
          </mc:Choice>
        </mc:AlternateContent>
        <mc:AlternateContent xmlns:mc="http://schemas.openxmlformats.org/markup-compatibility/2006">
          <mc:Choice Requires="x14">
            <control shapeId="26636" r:id="rId16" name="Option Button 12">
              <controlPr defaultSize="0" autoFill="0" autoLine="0" autoPict="0">
                <anchor moveWithCells="1" sizeWithCells="1">
                  <from>
                    <xdr:col>28</xdr:col>
                    <xdr:colOff>85725</xdr:colOff>
                    <xdr:row>58</xdr:row>
                    <xdr:rowOff>9525</xdr:rowOff>
                  </from>
                  <to>
                    <xdr:col>31</xdr:col>
                    <xdr:colOff>9525</xdr:colOff>
                    <xdr:row>58</xdr:row>
                    <xdr:rowOff>190500</xdr:rowOff>
                  </to>
                </anchor>
              </controlPr>
            </control>
          </mc:Choice>
        </mc:AlternateContent>
        <mc:AlternateContent xmlns:mc="http://schemas.openxmlformats.org/markup-compatibility/2006">
          <mc:Choice Requires="x14">
            <control shapeId="26637" r:id="rId17" name="Group Box 13">
              <controlPr defaultSize="0" autoFill="0" autoPict="0">
                <anchor moveWithCells="1">
                  <from>
                    <xdr:col>24</xdr:col>
                    <xdr:colOff>161925</xdr:colOff>
                    <xdr:row>52</xdr:row>
                    <xdr:rowOff>152400</xdr:rowOff>
                  </from>
                  <to>
                    <xdr:col>32</xdr:col>
                    <xdr:colOff>38100</xdr:colOff>
                    <xdr:row>54</xdr:row>
                    <xdr:rowOff>9525</xdr:rowOff>
                  </to>
                </anchor>
              </controlPr>
            </control>
          </mc:Choice>
        </mc:AlternateContent>
        <mc:AlternateContent xmlns:mc="http://schemas.openxmlformats.org/markup-compatibility/2006">
          <mc:Choice Requires="x14">
            <control shapeId="26638" r:id="rId18" name="Group Box 14">
              <controlPr defaultSize="0" autoFill="0" autoPict="0">
                <anchor moveWithCells="1">
                  <from>
                    <xdr:col>24</xdr:col>
                    <xdr:colOff>161925</xdr:colOff>
                    <xdr:row>53</xdr:row>
                    <xdr:rowOff>180975</xdr:rowOff>
                  </from>
                  <to>
                    <xdr:col>32</xdr:col>
                    <xdr:colOff>38100</xdr:colOff>
                    <xdr:row>55</xdr:row>
                    <xdr:rowOff>9525</xdr:rowOff>
                  </to>
                </anchor>
              </controlPr>
            </control>
          </mc:Choice>
        </mc:AlternateContent>
        <mc:AlternateContent xmlns:mc="http://schemas.openxmlformats.org/markup-compatibility/2006">
          <mc:Choice Requires="x14">
            <control shapeId="26639" r:id="rId19" name="Group Box 15">
              <controlPr defaultSize="0" autoFill="0" autoPict="0">
                <anchor moveWithCells="1">
                  <from>
                    <xdr:col>24</xdr:col>
                    <xdr:colOff>161925</xdr:colOff>
                    <xdr:row>54</xdr:row>
                    <xdr:rowOff>180975</xdr:rowOff>
                  </from>
                  <to>
                    <xdr:col>32</xdr:col>
                    <xdr:colOff>38100</xdr:colOff>
                    <xdr:row>56</xdr:row>
                    <xdr:rowOff>9525</xdr:rowOff>
                  </to>
                </anchor>
              </controlPr>
            </control>
          </mc:Choice>
        </mc:AlternateContent>
        <mc:AlternateContent xmlns:mc="http://schemas.openxmlformats.org/markup-compatibility/2006">
          <mc:Choice Requires="x14">
            <control shapeId="26640" r:id="rId20" name="Group Box 16">
              <controlPr defaultSize="0" autoFill="0" autoPict="0">
                <anchor moveWithCells="1">
                  <from>
                    <xdr:col>24</xdr:col>
                    <xdr:colOff>161925</xdr:colOff>
                    <xdr:row>55</xdr:row>
                    <xdr:rowOff>180975</xdr:rowOff>
                  </from>
                  <to>
                    <xdr:col>32</xdr:col>
                    <xdr:colOff>38100</xdr:colOff>
                    <xdr:row>57</xdr:row>
                    <xdr:rowOff>9525</xdr:rowOff>
                  </to>
                </anchor>
              </controlPr>
            </control>
          </mc:Choice>
        </mc:AlternateContent>
        <mc:AlternateContent xmlns:mc="http://schemas.openxmlformats.org/markup-compatibility/2006">
          <mc:Choice Requires="x14">
            <control shapeId="26641" r:id="rId21" name="Group Box 17">
              <controlPr defaultSize="0" autoFill="0" autoPict="0">
                <anchor moveWithCells="1">
                  <from>
                    <xdr:col>24</xdr:col>
                    <xdr:colOff>161925</xdr:colOff>
                    <xdr:row>56</xdr:row>
                    <xdr:rowOff>180975</xdr:rowOff>
                  </from>
                  <to>
                    <xdr:col>32</xdr:col>
                    <xdr:colOff>38100</xdr:colOff>
                    <xdr:row>58</xdr:row>
                    <xdr:rowOff>9525</xdr:rowOff>
                  </to>
                </anchor>
              </controlPr>
            </control>
          </mc:Choice>
        </mc:AlternateContent>
        <mc:AlternateContent xmlns:mc="http://schemas.openxmlformats.org/markup-compatibility/2006">
          <mc:Choice Requires="x14">
            <control shapeId="26642" r:id="rId22" name="Group Box 18">
              <controlPr defaultSize="0" autoFill="0" autoPict="0">
                <anchor moveWithCells="1">
                  <from>
                    <xdr:col>24</xdr:col>
                    <xdr:colOff>161925</xdr:colOff>
                    <xdr:row>57</xdr:row>
                    <xdr:rowOff>180975</xdr:rowOff>
                  </from>
                  <to>
                    <xdr:col>32</xdr:col>
                    <xdr:colOff>38100</xdr:colOff>
                    <xdr:row>59</xdr:row>
                    <xdr:rowOff>19050</xdr:rowOff>
                  </to>
                </anchor>
              </controlPr>
            </control>
          </mc:Choice>
        </mc:AlternateContent>
        <mc:AlternateContent xmlns:mc="http://schemas.openxmlformats.org/markup-compatibility/2006">
          <mc:Choice Requires="x14">
            <control shapeId="26643" r:id="rId23" name="Group Box 19">
              <controlPr defaultSize="0" autoFill="0" autoPict="0">
                <anchor moveWithCells="1">
                  <from>
                    <xdr:col>24</xdr:col>
                    <xdr:colOff>161925</xdr:colOff>
                    <xdr:row>59</xdr:row>
                    <xdr:rowOff>190500</xdr:rowOff>
                  </from>
                  <to>
                    <xdr:col>32</xdr:col>
                    <xdr:colOff>38100</xdr:colOff>
                    <xdr:row>61</xdr:row>
                    <xdr:rowOff>19050</xdr:rowOff>
                  </to>
                </anchor>
              </controlPr>
            </control>
          </mc:Choice>
        </mc:AlternateContent>
        <mc:AlternateContent xmlns:mc="http://schemas.openxmlformats.org/markup-compatibility/2006">
          <mc:Choice Requires="x14">
            <control shapeId="26644" r:id="rId24" name="Group Box 20">
              <controlPr defaultSize="0" autoFill="0" autoPict="0">
                <anchor moveWithCells="1">
                  <from>
                    <xdr:col>24</xdr:col>
                    <xdr:colOff>161925</xdr:colOff>
                    <xdr:row>60</xdr:row>
                    <xdr:rowOff>190500</xdr:rowOff>
                  </from>
                  <to>
                    <xdr:col>32</xdr:col>
                    <xdr:colOff>38100</xdr:colOff>
                    <xdr:row>62</xdr:row>
                    <xdr:rowOff>19050</xdr:rowOff>
                  </to>
                </anchor>
              </controlPr>
            </control>
          </mc:Choice>
        </mc:AlternateContent>
        <mc:AlternateContent xmlns:mc="http://schemas.openxmlformats.org/markup-compatibility/2006">
          <mc:Choice Requires="x14">
            <control shapeId="26645" r:id="rId25" name="Option Button 21">
              <controlPr defaultSize="0" autoFill="0" autoLine="0" autoPict="0">
                <anchor moveWithCells="1" sizeWithCells="1">
                  <from>
                    <xdr:col>25</xdr:col>
                    <xdr:colOff>190500</xdr:colOff>
                    <xdr:row>57</xdr:row>
                    <xdr:rowOff>9525</xdr:rowOff>
                  </from>
                  <to>
                    <xdr:col>28</xdr:col>
                    <xdr:colOff>104775</xdr:colOff>
                    <xdr:row>57</xdr:row>
                    <xdr:rowOff>190500</xdr:rowOff>
                  </to>
                </anchor>
              </controlPr>
            </control>
          </mc:Choice>
        </mc:AlternateContent>
        <mc:AlternateContent xmlns:mc="http://schemas.openxmlformats.org/markup-compatibility/2006">
          <mc:Choice Requires="x14">
            <control shapeId="26646" r:id="rId26" name="Option Button 22">
              <controlPr defaultSize="0" autoFill="0" autoLine="0" autoPict="0">
                <anchor moveWithCells="1" sizeWithCells="1">
                  <from>
                    <xdr:col>28</xdr:col>
                    <xdr:colOff>85725</xdr:colOff>
                    <xdr:row>57</xdr:row>
                    <xdr:rowOff>9525</xdr:rowOff>
                  </from>
                  <to>
                    <xdr:col>31</xdr:col>
                    <xdr:colOff>9525</xdr:colOff>
                    <xdr:row>57</xdr:row>
                    <xdr:rowOff>190500</xdr:rowOff>
                  </to>
                </anchor>
              </controlPr>
            </control>
          </mc:Choice>
        </mc:AlternateContent>
        <mc:AlternateContent xmlns:mc="http://schemas.openxmlformats.org/markup-compatibility/2006">
          <mc:Choice Requires="x14">
            <control shapeId="26647" r:id="rId27" name="Option Button 23">
              <controlPr defaultSize="0" autoFill="0" autoLine="0" autoPict="0">
                <anchor moveWithCells="1" sizeWithCells="1">
                  <from>
                    <xdr:col>25</xdr:col>
                    <xdr:colOff>190500</xdr:colOff>
                    <xdr:row>60</xdr:row>
                    <xdr:rowOff>9525</xdr:rowOff>
                  </from>
                  <to>
                    <xdr:col>28</xdr:col>
                    <xdr:colOff>104775</xdr:colOff>
                    <xdr:row>60</xdr:row>
                    <xdr:rowOff>190500</xdr:rowOff>
                  </to>
                </anchor>
              </controlPr>
            </control>
          </mc:Choice>
        </mc:AlternateContent>
        <mc:AlternateContent xmlns:mc="http://schemas.openxmlformats.org/markup-compatibility/2006">
          <mc:Choice Requires="x14">
            <control shapeId="26648" r:id="rId28" name="Option Button 24">
              <controlPr defaultSize="0" autoFill="0" autoLine="0" autoPict="0">
                <anchor moveWithCells="1" sizeWithCells="1">
                  <from>
                    <xdr:col>28</xdr:col>
                    <xdr:colOff>85725</xdr:colOff>
                    <xdr:row>60</xdr:row>
                    <xdr:rowOff>9525</xdr:rowOff>
                  </from>
                  <to>
                    <xdr:col>31</xdr:col>
                    <xdr:colOff>9525</xdr:colOff>
                    <xdr:row>60</xdr:row>
                    <xdr:rowOff>190500</xdr:rowOff>
                  </to>
                </anchor>
              </controlPr>
            </control>
          </mc:Choice>
        </mc:AlternateContent>
        <mc:AlternateContent xmlns:mc="http://schemas.openxmlformats.org/markup-compatibility/2006">
          <mc:Choice Requires="x14">
            <control shapeId="26649" r:id="rId29" name="Option Button 25">
              <controlPr defaultSize="0" autoFill="0" autoLine="0" autoPict="0">
                <anchor moveWithCells="1" sizeWithCells="1">
                  <from>
                    <xdr:col>25</xdr:col>
                    <xdr:colOff>190500</xdr:colOff>
                    <xdr:row>61</xdr:row>
                    <xdr:rowOff>9525</xdr:rowOff>
                  </from>
                  <to>
                    <xdr:col>28</xdr:col>
                    <xdr:colOff>104775</xdr:colOff>
                    <xdr:row>61</xdr:row>
                    <xdr:rowOff>190500</xdr:rowOff>
                  </to>
                </anchor>
              </controlPr>
            </control>
          </mc:Choice>
        </mc:AlternateContent>
        <mc:AlternateContent xmlns:mc="http://schemas.openxmlformats.org/markup-compatibility/2006">
          <mc:Choice Requires="x14">
            <control shapeId="26650" r:id="rId30" name="Option Button 26">
              <controlPr defaultSize="0" autoFill="0" autoLine="0" autoPict="0">
                <anchor moveWithCells="1" sizeWithCells="1">
                  <from>
                    <xdr:col>28</xdr:col>
                    <xdr:colOff>85725</xdr:colOff>
                    <xdr:row>61</xdr:row>
                    <xdr:rowOff>9525</xdr:rowOff>
                  </from>
                  <to>
                    <xdr:col>31</xdr:col>
                    <xdr:colOff>9525</xdr:colOff>
                    <xdr:row>61</xdr:row>
                    <xdr:rowOff>190500</xdr:rowOff>
                  </to>
                </anchor>
              </controlPr>
            </control>
          </mc:Choice>
        </mc:AlternateContent>
        <mc:AlternateContent xmlns:mc="http://schemas.openxmlformats.org/markup-compatibility/2006">
          <mc:Choice Requires="x14">
            <control shapeId="26652" r:id="rId31" name="Group Box 28">
              <controlPr defaultSize="0" autoFill="0" autoPict="0">
                <anchor moveWithCells="1">
                  <from>
                    <xdr:col>24</xdr:col>
                    <xdr:colOff>161925</xdr:colOff>
                    <xdr:row>58</xdr:row>
                    <xdr:rowOff>190500</xdr:rowOff>
                  </from>
                  <to>
                    <xdr:col>32</xdr:col>
                    <xdr:colOff>38100</xdr:colOff>
                    <xdr:row>60</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92C2405-F9C2-4B5A-8586-8BA1D1C49814}">
          <x14:formula1>
            <xm:f>設定シート!$K$2:$K$3</xm:f>
          </x14:formula1>
          <xm:sqref>H10:BE10</xm:sqref>
        </x14:dataValidation>
        <x14:dataValidation type="list" allowBlank="1" showInputMessage="1" showErrorMessage="1" xr:uid="{1FEAB5F5-C777-4910-B0A3-44EBC0DE5861}">
          <x14:formula1>
            <xm:f>設定シート!$C$3:$C$8</xm:f>
          </x14:formula1>
          <xm:sqref>N1:P1</xm:sqref>
        </x14:dataValidation>
        <x14:dataValidation type="list" allowBlank="1" showInputMessage="1" showErrorMessage="1" xr:uid="{EEB27044-945E-408B-BE94-E43C836014B7}">
          <x14:formula1>
            <xm:f>設定シート!$B$2:$B$55</xm:f>
          </x14:formula1>
          <xm:sqref>I8:J8 AC8:AD8 X8:Y8 S8:T8 N8:O8 AH8:AI8 AM8:AN8 AR8:AS8 AW8:AX8 BB8:BC8</xm:sqref>
        </x14:dataValidation>
        <x14:dataValidation type="list" allowBlank="1" showInputMessage="1" showErrorMessage="1" xr:uid="{6B1111B1-ED08-4E02-B503-39AC067B83E8}">
          <x14:formula1>
            <xm:f>設定シート!$D$2:$D$13</xm:f>
          </x14:formula1>
          <xm:sqref>K8:L8 Z8:AA8 P8:Q8 U8:V8 AE8:AF8 AJ8:AK8 AO8:AP8 AT8:AU8 AY8:AZ8 BD8:BE8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DDD43-42F3-4FDE-A0BB-7B63A5897635}">
  <sheetPr codeName="Sheet1">
    <tabColor rgb="FFFF0000"/>
    <pageSetUpPr fitToPage="1"/>
  </sheetPr>
  <dimension ref="A1:BE65"/>
  <sheetViews>
    <sheetView showGridLines="0" tabSelected="1" zoomScale="130" zoomScaleNormal="130" zoomScaleSheetLayoutView="145" workbookViewId="0">
      <pane xSplit="7" ySplit="7" topLeftCell="H8" activePane="bottomRight" state="frozen"/>
      <selection pane="topRight" activeCell="H1" sqref="H1"/>
      <selection pane="bottomLeft" activeCell="A8" sqref="A8"/>
      <selection pane="bottomRight" activeCell="U1" sqref="U1:AD2"/>
    </sheetView>
  </sheetViews>
  <sheetFormatPr defaultColWidth="2.625" defaultRowHeight="12" customHeight="1" x14ac:dyDescent="0.4"/>
  <cols>
    <col min="1" max="1" width="3.25" bestFit="1" customWidth="1"/>
    <col min="6" max="6" width="10.125" customWidth="1"/>
    <col min="7" max="7" width="4" customWidth="1"/>
    <col min="9" max="9" width="2.375" customWidth="1"/>
    <col min="25" max="25" width="2.5" customWidth="1"/>
    <col min="28" max="28" width="2.625" customWidth="1"/>
  </cols>
  <sheetData>
    <row r="1" spans="1:57" ht="12" customHeight="1" x14ac:dyDescent="0.25">
      <c r="A1" s="197" t="s">
        <v>85</v>
      </c>
      <c r="B1" s="198"/>
      <c r="C1" s="198"/>
      <c r="D1" s="198"/>
      <c r="E1" s="198"/>
      <c r="F1" s="198"/>
      <c r="G1" s="198"/>
      <c r="H1" s="198"/>
      <c r="I1" s="198"/>
      <c r="J1" s="198"/>
      <c r="K1" s="198"/>
      <c r="L1" s="199"/>
      <c r="M1" s="2"/>
      <c r="N1" s="203" t="s">
        <v>91</v>
      </c>
      <c r="O1" s="203"/>
      <c r="P1" s="203"/>
      <c r="Q1" s="204" t="s">
        <v>0</v>
      </c>
      <c r="R1" s="205"/>
      <c r="S1" s="205"/>
      <c r="T1" s="205"/>
      <c r="U1" s="206"/>
      <c r="V1" s="206"/>
      <c r="W1" s="206"/>
      <c r="X1" s="206"/>
      <c r="Y1" s="206"/>
      <c r="Z1" s="206"/>
      <c r="AA1" s="206"/>
      <c r="AB1" s="206"/>
      <c r="AC1" s="206"/>
      <c r="AD1" s="206"/>
      <c r="AE1" s="206" t="s">
        <v>28</v>
      </c>
      <c r="AF1" s="206"/>
    </row>
    <row r="2" spans="1:57" ht="12" customHeight="1" thickBot="1" x14ac:dyDescent="0.45">
      <c r="A2" s="200"/>
      <c r="B2" s="201"/>
      <c r="C2" s="201"/>
      <c r="D2" s="201"/>
      <c r="E2" s="201"/>
      <c r="F2" s="201"/>
      <c r="G2" s="201"/>
      <c r="H2" s="201"/>
      <c r="I2" s="201"/>
      <c r="J2" s="201"/>
      <c r="K2" s="201"/>
      <c r="L2" s="202"/>
      <c r="N2" s="207" t="s">
        <v>75</v>
      </c>
      <c r="O2" s="208"/>
      <c r="P2" s="208"/>
      <c r="Q2" s="205"/>
      <c r="R2" s="205"/>
      <c r="S2" s="205"/>
      <c r="T2" s="205"/>
      <c r="U2" s="206"/>
      <c r="V2" s="206"/>
      <c r="W2" s="206"/>
      <c r="X2" s="206"/>
      <c r="Y2" s="206"/>
      <c r="Z2" s="206"/>
      <c r="AA2" s="206"/>
      <c r="AB2" s="206"/>
      <c r="AC2" s="206"/>
      <c r="AD2" s="206"/>
      <c r="AE2" s="206"/>
      <c r="AF2" s="206"/>
    </row>
    <row r="3" spans="1:57" ht="12" customHeight="1" x14ac:dyDescent="0.4">
      <c r="A3" s="209" t="s">
        <v>141</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row>
    <row r="4" spans="1:57" ht="15.75" customHeight="1" x14ac:dyDescent="0.4">
      <c r="A4" s="209"/>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F4" s="209"/>
    </row>
    <row r="5" spans="1:57" ht="15.75" customHeight="1" x14ac:dyDescent="0.4">
      <c r="A5" s="70" t="s">
        <v>2</v>
      </c>
      <c r="G5" s="68"/>
    </row>
    <row r="6" spans="1:57" s="1" customFormat="1" ht="15.75" customHeight="1" x14ac:dyDescent="0.25">
      <c r="A6" s="190">
        <v>1</v>
      </c>
      <c r="B6" s="162" t="s">
        <v>34</v>
      </c>
      <c r="C6" s="163"/>
      <c r="D6" s="163"/>
      <c r="E6" s="163"/>
      <c r="F6" s="210" t="s">
        <v>21</v>
      </c>
      <c r="G6" s="210"/>
      <c r="H6" s="180"/>
      <c r="I6" s="181"/>
      <c r="J6" s="181"/>
      <c r="K6" s="181"/>
      <c r="L6" s="182"/>
      <c r="M6" s="180"/>
      <c r="N6" s="181"/>
      <c r="O6" s="181"/>
      <c r="P6" s="181"/>
      <c r="Q6" s="182"/>
      <c r="R6" s="180"/>
      <c r="S6" s="181"/>
      <c r="T6" s="181"/>
      <c r="U6" s="181"/>
      <c r="V6" s="182"/>
      <c r="W6" s="180"/>
      <c r="X6" s="181"/>
      <c r="Y6" s="181"/>
      <c r="Z6" s="181"/>
      <c r="AA6" s="182"/>
      <c r="AB6" s="180"/>
      <c r="AC6" s="181"/>
      <c r="AD6" s="181"/>
      <c r="AE6" s="181"/>
      <c r="AF6" s="182"/>
      <c r="AG6" s="180"/>
      <c r="AH6" s="181"/>
      <c r="AI6" s="181"/>
      <c r="AJ6" s="181"/>
      <c r="AK6" s="182"/>
      <c r="AL6" s="180"/>
      <c r="AM6" s="181"/>
      <c r="AN6" s="181"/>
      <c r="AO6" s="181"/>
      <c r="AP6" s="182"/>
      <c r="AQ6" s="180"/>
      <c r="AR6" s="181"/>
      <c r="AS6" s="181"/>
      <c r="AT6" s="181"/>
      <c r="AU6" s="182"/>
      <c r="AV6" s="180"/>
      <c r="AW6" s="181"/>
      <c r="AX6" s="181"/>
      <c r="AY6" s="181"/>
      <c r="AZ6" s="182"/>
      <c r="BA6" s="180"/>
      <c r="BB6" s="181"/>
      <c r="BC6" s="181"/>
      <c r="BD6" s="181"/>
      <c r="BE6" s="182"/>
    </row>
    <row r="7" spans="1:57" s="1" customFormat="1" ht="15.75" customHeight="1" x14ac:dyDescent="0.25">
      <c r="A7" s="190"/>
      <c r="B7" s="163"/>
      <c r="C7" s="163"/>
      <c r="D7" s="163"/>
      <c r="E7" s="163"/>
      <c r="F7" s="210"/>
      <c r="G7" s="210"/>
      <c r="H7" s="191"/>
      <c r="I7" s="192"/>
      <c r="J7" s="192"/>
      <c r="K7" s="193" t="s">
        <v>3</v>
      </c>
      <c r="L7" s="194"/>
      <c r="M7" s="191"/>
      <c r="N7" s="192"/>
      <c r="O7" s="192"/>
      <c r="P7" s="193" t="s">
        <v>3</v>
      </c>
      <c r="Q7" s="194"/>
      <c r="R7" s="191"/>
      <c r="S7" s="192"/>
      <c r="T7" s="192"/>
      <c r="U7" s="193" t="s">
        <v>3</v>
      </c>
      <c r="V7" s="194"/>
      <c r="W7" s="191"/>
      <c r="X7" s="192"/>
      <c r="Y7" s="192"/>
      <c r="Z7" s="193" t="s">
        <v>3</v>
      </c>
      <c r="AA7" s="194"/>
      <c r="AB7" s="191"/>
      <c r="AC7" s="192"/>
      <c r="AD7" s="192"/>
      <c r="AE7" s="193" t="s">
        <v>3</v>
      </c>
      <c r="AF7" s="194"/>
      <c r="AG7" s="191"/>
      <c r="AH7" s="192"/>
      <c r="AI7" s="192"/>
      <c r="AJ7" s="193" t="s">
        <v>3</v>
      </c>
      <c r="AK7" s="194"/>
      <c r="AL7" s="191"/>
      <c r="AM7" s="192"/>
      <c r="AN7" s="192"/>
      <c r="AO7" s="193" t="s">
        <v>3</v>
      </c>
      <c r="AP7" s="194"/>
      <c r="AQ7" s="191"/>
      <c r="AR7" s="192"/>
      <c r="AS7" s="192"/>
      <c r="AT7" s="193" t="s">
        <v>3</v>
      </c>
      <c r="AU7" s="194"/>
      <c r="AV7" s="191"/>
      <c r="AW7" s="192"/>
      <c r="AX7" s="192"/>
      <c r="AY7" s="193" t="s">
        <v>3</v>
      </c>
      <c r="AZ7" s="194"/>
      <c r="BA7" s="191"/>
      <c r="BB7" s="192"/>
      <c r="BC7" s="192"/>
      <c r="BD7" s="193" t="s">
        <v>3</v>
      </c>
      <c r="BE7" s="194"/>
    </row>
    <row r="8" spans="1:57" s="1" customFormat="1" ht="12" customHeight="1" x14ac:dyDescent="0.4">
      <c r="A8" s="190">
        <v>2</v>
      </c>
      <c r="B8" s="162" t="s">
        <v>122</v>
      </c>
      <c r="C8" s="163"/>
      <c r="D8" s="163"/>
      <c r="E8" s="163"/>
      <c r="F8" s="172"/>
      <c r="G8" s="172"/>
      <c r="H8" s="185" t="s">
        <v>25</v>
      </c>
      <c r="I8" s="187" t="s">
        <v>30</v>
      </c>
      <c r="J8" s="187"/>
      <c r="K8" s="188"/>
      <c r="L8" s="189"/>
      <c r="M8" s="185" t="s">
        <v>25</v>
      </c>
      <c r="N8" s="187" t="s">
        <v>30</v>
      </c>
      <c r="O8" s="187"/>
      <c r="P8" s="188"/>
      <c r="Q8" s="189"/>
      <c r="R8" s="185" t="s">
        <v>25</v>
      </c>
      <c r="S8" s="187" t="s">
        <v>30</v>
      </c>
      <c r="T8" s="187"/>
      <c r="U8" s="188"/>
      <c r="V8" s="189"/>
      <c r="W8" s="185" t="s">
        <v>25</v>
      </c>
      <c r="X8" s="187" t="s">
        <v>30</v>
      </c>
      <c r="Y8" s="187"/>
      <c r="Z8" s="188"/>
      <c r="AA8" s="189"/>
      <c r="AB8" s="185" t="s">
        <v>25</v>
      </c>
      <c r="AC8" s="187" t="s">
        <v>30</v>
      </c>
      <c r="AD8" s="187"/>
      <c r="AE8" s="188"/>
      <c r="AF8" s="189"/>
      <c r="AG8" s="185" t="s">
        <v>25</v>
      </c>
      <c r="AH8" s="187" t="s">
        <v>30</v>
      </c>
      <c r="AI8" s="187"/>
      <c r="AJ8" s="188"/>
      <c r="AK8" s="189"/>
      <c r="AL8" s="185" t="s">
        <v>25</v>
      </c>
      <c r="AM8" s="187" t="s">
        <v>30</v>
      </c>
      <c r="AN8" s="187"/>
      <c r="AO8" s="188"/>
      <c r="AP8" s="189"/>
      <c r="AQ8" s="185" t="s">
        <v>25</v>
      </c>
      <c r="AR8" s="187" t="s">
        <v>30</v>
      </c>
      <c r="AS8" s="187"/>
      <c r="AT8" s="188"/>
      <c r="AU8" s="189"/>
      <c r="AV8" s="185" t="s">
        <v>25</v>
      </c>
      <c r="AW8" s="187" t="s">
        <v>30</v>
      </c>
      <c r="AX8" s="187"/>
      <c r="AY8" s="188"/>
      <c r="AZ8" s="189"/>
      <c r="BA8" s="185" t="s">
        <v>25</v>
      </c>
      <c r="BB8" s="187" t="s">
        <v>30</v>
      </c>
      <c r="BC8" s="187"/>
      <c r="BD8" s="188"/>
      <c r="BE8" s="189"/>
    </row>
    <row r="9" spans="1:57" s="1" customFormat="1" ht="12" customHeight="1" x14ac:dyDescent="0.25">
      <c r="A9" s="190"/>
      <c r="B9" s="163"/>
      <c r="C9" s="163"/>
      <c r="D9" s="163"/>
      <c r="E9" s="163"/>
      <c r="F9" s="172"/>
      <c r="G9" s="172"/>
      <c r="H9" s="186"/>
      <c r="I9" s="183" t="str">
        <f>IF(ISERROR(VALUE(I8)),"","("&amp;TEXT(DATE(I8,MIN(MAX(K8,1),12),1),"ge")&amp;")")&amp;"年"</f>
        <v>年</v>
      </c>
      <c r="J9" s="183"/>
      <c r="K9" s="183" t="s">
        <v>5</v>
      </c>
      <c r="L9" s="184"/>
      <c r="M9" s="186"/>
      <c r="N9" s="183" t="str">
        <f>IF(ISERROR(VALUE(N8)),"","("&amp;TEXT(DATE(N8,MIN(MAX(P8,1),12),1),"ge")&amp;")")&amp;"年"</f>
        <v>年</v>
      </c>
      <c r="O9" s="183"/>
      <c r="P9" s="183" t="s">
        <v>5</v>
      </c>
      <c r="Q9" s="184"/>
      <c r="R9" s="186"/>
      <c r="S9" s="183" t="str">
        <f>IF(ISERROR(VALUE(S8)),"","("&amp;TEXT(DATE(S8,MIN(MAX(U8,1),12),1),"ge")&amp;")")&amp;"年"</f>
        <v>年</v>
      </c>
      <c r="T9" s="183"/>
      <c r="U9" s="183" t="s">
        <v>5</v>
      </c>
      <c r="V9" s="184"/>
      <c r="W9" s="186"/>
      <c r="X9" s="183" t="str">
        <f>IF(ISERROR(VALUE(X8)),"","("&amp;TEXT(DATE(X8,MIN(MAX(Z8,1),12),1),"ge")&amp;")")&amp;"年"</f>
        <v>年</v>
      </c>
      <c r="Y9" s="183"/>
      <c r="Z9" s="195" t="s">
        <v>5</v>
      </c>
      <c r="AA9" s="196"/>
      <c r="AB9" s="186"/>
      <c r="AC9" s="183" t="str">
        <f>IF(ISERROR(VALUE(AC8)),"","("&amp;TEXT(DATE(AC8,MIN(MAX(AE8,1),12),1),"ge")&amp;")")&amp;"年"</f>
        <v>年</v>
      </c>
      <c r="AD9" s="183"/>
      <c r="AE9" s="183" t="s">
        <v>5</v>
      </c>
      <c r="AF9" s="184"/>
      <c r="AG9" s="186"/>
      <c r="AH9" s="183" t="str">
        <f>IF(ISERROR(VALUE(AH8)),"","("&amp;TEXT(DATE(AH8,MIN(MAX(AJ8,1),12),1),"ge")&amp;")")&amp;"年"</f>
        <v>年</v>
      </c>
      <c r="AI9" s="183"/>
      <c r="AJ9" s="183" t="s">
        <v>5</v>
      </c>
      <c r="AK9" s="184"/>
      <c r="AL9" s="186"/>
      <c r="AM9" s="183" t="str">
        <f>IF(ISERROR(VALUE(AM8)),"","("&amp;TEXT(DATE(AM8,MIN(MAX(AO8,1),12),1),"ge")&amp;")")&amp;"年"</f>
        <v>年</v>
      </c>
      <c r="AN9" s="183"/>
      <c r="AO9" s="183" t="s">
        <v>5</v>
      </c>
      <c r="AP9" s="184"/>
      <c r="AQ9" s="186"/>
      <c r="AR9" s="183" t="str">
        <f>IF(ISERROR(VALUE(AR8)),"","("&amp;TEXT(DATE(AR8,MIN(MAX(AT8,1),12),1),"ge")&amp;")")&amp;"年"</f>
        <v>年</v>
      </c>
      <c r="AS9" s="183"/>
      <c r="AT9" s="183" t="s">
        <v>5</v>
      </c>
      <c r="AU9" s="184"/>
      <c r="AV9" s="186"/>
      <c r="AW9" s="183" t="str">
        <f>IF(ISERROR(VALUE(AW8)),"","("&amp;TEXT(DATE(AW8,MIN(MAX(AY8,1),12),1),"ge")&amp;")")&amp;"年"</f>
        <v>年</v>
      </c>
      <c r="AX9" s="183"/>
      <c r="AY9" s="183" t="s">
        <v>5</v>
      </c>
      <c r="AZ9" s="184"/>
      <c r="BA9" s="186"/>
      <c r="BB9" s="183" t="str">
        <f>IF(ISERROR(VALUE(BB8)),"","("&amp;TEXT(DATE(BB8,MIN(MAX(BD8,1),12),1),"ge")&amp;")")&amp;"年"</f>
        <v>年</v>
      </c>
      <c r="BC9" s="183"/>
      <c r="BD9" s="183" t="s">
        <v>5</v>
      </c>
      <c r="BE9" s="184"/>
    </row>
    <row r="10" spans="1:57" s="1" customFormat="1" ht="16.5" customHeight="1" x14ac:dyDescent="0.25">
      <c r="A10" s="73">
        <v>3</v>
      </c>
      <c r="B10" s="163" t="s">
        <v>130</v>
      </c>
      <c r="C10" s="163"/>
      <c r="D10" s="163"/>
      <c r="E10" s="163"/>
      <c r="F10" s="172"/>
      <c r="G10" s="172"/>
      <c r="H10" s="180"/>
      <c r="I10" s="181"/>
      <c r="J10" s="181"/>
      <c r="K10" s="181"/>
      <c r="L10" s="182"/>
      <c r="M10" s="180"/>
      <c r="N10" s="181"/>
      <c r="O10" s="181"/>
      <c r="P10" s="181"/>
      <c r="Q10" s="182"/>
      <c r="R10" s="180"/>
      <c r="S10" s="181"/>
      <c r="T10" s="181"/>
      <c r="U10" s="181"/>
      <c r="V10" s="182"/>
      <c r="W10" s="180"/>
      <c r="X10" s="181"/>
      <c r="Y10" s="181"/>
      <c r="Z10" s="181"/>
      <c r="AA10" s="182"/>
      <c r="AB10" s="180"/>
      <c r="AC10" s="181"/>
      <c r="AD10" s="181"/>
      <c r="AE10" s="181"/>
      <c r="AF10" s="182"/>
      <c r="AG10" s="180"/>
      <c r="AH10" s="181"/>
      <c r="AI10" s="181"/>
      <c r="AJ10" s="181"/>
      <c r="AK10" s="182"/>
      <c r="AL10" s="180"/>
      <c r="AM10" s="181"/>
      <c r="AN10" s="181"/>
      <c r="AO10" s="181"/>
      <c r="AP10" s="182"/>
      <c r="AQ10" s="180"/>
      <c r="AR10" s="181"/>
      <c r="AS10" s="181"/>
      <c r="AT10" s="181"/>
      <c r="AU10" s="182"/>
      <c r="AV10" s="180"/>
      <c r="AW10" s="181"/>
      <c r="AX10" s="181"/>
      <c r="AY10" s="181"/>
      <c r="AZ10" s="182"/>
      <c r="BA10" s="180"/>
      <c r="BB10" s="181"/>
      <c r="BC10" s="181"/>
      <c r="BD10" s="181"/>
      <c r="BE10" s="182"/>
    </row>
    <row r="11" spans="1:57" s="1" customFormat="1" ht="16.5" customHeight="1" x14ac:dyDescent="0.25">
      <c r="A11" s="73">
        <v>4</v>
      </c>
      <c r="B11" s="163" t="s">
        <v>123</v>
      </c>
      <c r="C11" s="163"/>
      <c r="D11" s="163"/>
      <c r="E11" s="163"/>
      <c r="F11" s="172"/>
      <c r="G11" s="172"/>
      <c r="H11" s="180"/>
      <c r="I11" s="181"/>
      <c r="J11" s="181"/>
      <c r="K11" s="181"/>
      <c r="L11" s="182"/>
      <c r="M11" s="180"/>
      <c r="N11" s="181"/>
      <c r="O11" s="181"/>
      <c r="P11" s="181"/>
      <c r="Q11" s="182"/>
      <c r="R11" s="180"/>
      <c r="S11" s="181"/>
      <c r="T11" s="181"/>
      <c r="U11" s="181"/>
      <c r="V11" s="182"/>
      <c r="W11" s="180"/>
      <c r="X11" s="181"/>
      <c r="Y11" s="181"/>
      <c r="Z11" s="181"/>
      <c r="AA11" s="182"/>
      <c r="AB11" s="180"/>
      <c r="AC11" s="181"/>
      <c r="AD11" s="181"/>
      <c r="AE11" s="181"/>
      <c r="AF11" s="182"/>
      <c r="AG11" s="180"/>
      <c r="AH11" s="181"/>
      <c r="AI11" s="181"/>
      <c r="AJ11" s="181"/>
      <c r="AK11" s="182"/>
      <c r="AL11" s="180"/>
      <c r="AM11" s="181"/>
      <c r="AN11" s="181"/>
      <c r="AO11" s="181"/>
      <c r="AP11" s="182"/>
      <c r="AQ11" s="180"/>
      <c r="AR11" s="181"/>
      <c r="AS11" s="181"/>
      <c r="AT11" s="181"/>
      <c r="AU11" s="182"/>
      <c r="AV11" s="180"/>
      <c r="AW11" s="181"/>
      <c r="AX11" s="181"/>
      <c r="AY11" s="181"/>
      <c r="AZ11" s="182"/>
      <c r="BA11" s="180"/>
      <c r="BB11" s="181"/>
      <c r="BC11" s="181"/>
      <c r="BD11" s="181"/>
      <c r="BE11" s="182"/>
    </row>
    <row r="12" spans="1:57" s="1" customFormat="1" ht="19.5" customHeight="1" x14ac:dyDescent="0.4">
      <c r="A12" s="73">
        <v>5</v>
      </c>
      <c r="B12" s="163" t="s">
        <v>7</v>
      </c>
      <c r="C12" s="163"/>
      <c r="D12" s="163"/>
      <c r="E12" s="163"/>
      <c r="F12" s="172"/>
      <c r="G12" s="172"/>
      <c r="H12" s="115"/>
      <c r="I12" s="116"/>
      <c r="J12" s="116"/>
      <c r="K12" s="116"/>
      <c r="L12" s="79" t="s">
        <v>6</v>
      </c>
      <c r="M12" s="115"/>
      <c r="N12" s="116"/>
      <c r="O12" s="116"/>
      <c r="P12" s="116"/>
      <c r="Q12" s="79" t="s">
        <v>6</v>
      </c>
      <c r="R12" s="115"/>
      <c r="S12" s="116"/>
      <c r="T12" s="116"/>
      <c r="U12" s="116"/>
      <c r="V12" s="80" t="s">
        <v>6</v>
      </c>
      <c r="W12" s="115"/>
      <c r="X12" s="116"/>
      <c r="Y12" s="116"/>
      <c r="Z12" s="116"/>
      <c r="AA12" s="79" t="s">
        <v>6</v>
      </c>
      <c r="AB12" s="115"/>
      <c r="AC12" s="116"/>
      <c r="AD12" s="116"/>
      <c r="AE12" s="116"/>
      <c r="AF12" s="79" t="s">
        <v>6</v>
      </c>
      <c r="AG12" s="115"/>
      <c r="AH12" s="116"/>
      <c r="AI12" s="116"/>
      <c r="AJ12" s="116"/>
      <c r="AK12" s="79" t="s">
        <v>6</v>
      </c>
      <c r="AL12" s="115"/>
      <c r="AM12" s="116"/>
      <c r="AN12" s="116"/>
      <c r="AO12" s="116"/>
      <c r="AP12" s="79" t="s">
        <v>6</v>
      </c>
      <c r="AQ12" s="115"/>
      <c r="AR12" s="116"/>
      <c r="AS12" s="116"/>
      <c r="AT12" s="116"/>
      <c r="AU12" s="79" t="s">
        <v>6</v>
      </c>
      <c r="AV12" s="115"/>
      <c r="AW12" s="116"/>
      <c r="AX12" s="116"/>
      <c r="AY12" s="116"/>
      <c r="AZ12" s="79" t="s">
        <v>6</v>
      </c>
      <c r="BA12" s="115"/>
      <c r="BB12" s="116"/>
      <c r="BC12" s="116"/>
      <c r="BD12" s="116"/>
      <c r="BE12" s="79" t="s">
        <v>6</v>
      </c>
    </row>
    <row r="13" spans="1:57" s="1" customFormat="1" ht="19.5" customHeight="1" x14ac:dyDescent="0.4">
      <c r="A13" s="73">
        <v>6</v>
      </c>
      <c r="B13" s="162" t="s">
        <v>146</v>
      </c>
      <c r="C13" s="163"/>
      <c r="D13" s="163"/>
      <c r="E13" s="163"/>
      <c r="F13" s="81">
        <f t="shared" ref="F13:F18" si="0">_xlfn.AGGREGATE(9,6,$H13:$BE13)</f>
        <v>0</v>
      </c>
      <c r="G13" s="84" t="s">
        <v>6</v>
      </c>
      <c r="H13" s="115"/>
      <c r="I13" s="116"/>
      <c r="J13" s="116"/>
      <c r="K13" s="116"/>
      <c r="L13" s="79"/>
      <c r="M13" s="115"/>
      <c r="N13" s="116"/>
      <c r="O13" s="116"/>
      <c r="P13" s="116"/>
      <c r="Q13" s="79" t="s">
        <v>6</v>
      </c>
      <c r="R13" s="115"/>
      <c r="S13" s="116"/>
      <c r="T13" s="116"/>
      <c r="U13" s="116"/>
      <c r="V13" s="80" t="s">
        <v>6</v>
      </c>
      <c r="W13" s="115"/>
      <c r="X13" s="116"/>
      <c r="Y13" s="116"/>
      <c r="Z13" s="116"/>
      <c r="AA13" s="79" t="s">
        <v>6</v>
      </c>
      <c r="AB13" s="115"/>
      <c r="AC13" s="116"/>
      <c r="AD13" s="116"/>
      <c r="AE13" s="116"/>
      <c r="AF13" s="79" t="s">
        <v>6</v>
      </c>
      <c r="AG13" s="115"/>
      <c r="AH13" s="116"/>
      <c r="AI13" s="116"/>
      <c r="AJ13" s="116"/>
      <c r="AK13" s="79" t="s">
        <v>6</v>
      </c>
      <c r="AL13" s="115"/>
      <c r="AM13" s="116"/>
      <c r="AN13" s="116"/>
      <c r="AO13" s="116"/>
      <c r="AP13" s="79" t="s">
        <v>6</v>
      </c>
      <c r="AQ13" s="115"/>
      <c r="AR13" s="116"/>
      <c r="AS13" s="116"/>
      <c r="AT13" s="116"/>
      <c r="AU13" s="79" t="s">
        <v>6</v>
      </c>
      <c r="AV13" s="115"/>
      <c r="AW13" s="116"/>
      <c r="AX13" s="116"/>
      <c r="AY13" s="116"/>
      <c r="AZ13" s="79" t="s">
        <v>6</v>
      </c>
      <c r="BA13" s="115"/>
      <c r="BB13" s="116"/>
      <c r="BC13" s="116"/>
      <c r="BD13" s="116"/>
      <c r="BE13" s="79" t="s">
        <v>6</v>
      </c>
    </row>
    <row r="14" spans="1:57" s="1" customFormat="1" ht="19.5" customHeight="1" x14ac:dyDescent="0.4">
      <c r="A14" s="73">
        <v>7</v>
      </c>
      <c r="B14" s="179" t="s">
        <v>9</v>
      </c>
      <c r="C14" s="179"/>
      <c r="D14" s="179"/>
      <c r="E14" s="179"/>
      <c r="F14" s="93">
        <f t="shared" si="0"/>
        <v>0</v>
      </c>
      <c r="G14" s="94" t="s">
        <v>131</v>
      </c>
      <c r="H14" s="115"/>
      <c r="I14" s="116"/>
      <c r="J14" s="116"/>
      <c r="K14" s="116"/>
      <c r="L14" s="79"/>
      <c r="M14" s="115"/>
      <c r="N14" s="116"/>
      <c r="O14" s="116"/>
      <c r="P14" s="116"/>
      <c r="Q14" s="79" t="s">
        <v>6</v>
      </c>
      <c r="R14" s="115"/>
      <c r="S14" s="116"/>
      <c r="T14" s="116"/>
      <c r="U14" s="116"/>
      <c r="V14" s="80" t="s">
        <v>6</v>
      </c>
      <c r="W14" s="115"/>
      <c r="X14" s="116"/>
      <c r="Y14" s="116"/>
      <c r="Z14" s="116"/>
      <c r="AA14" s="79" t="s">
        <v>6</v>
      </c>
      <c r="AB14" s="115"/>
      <c r="AC14" s="116"/>
      <c r="AD14" s="116"/>
      <c r="AE14" s="116"/>
      <c r="AF14" s="79" t="s">
        <v>6</v>
      </c>
      <c r="AG14" s="115"/>
      <c r="AH14" s="116"/>
      <c r="AI14" s="116"/>
      <c r="AJ14" s="116"/>
      <c r="AK14" s="79" t="s">
        <v>6</v>
      </c>
      <c r="AL14" s="115"/>
      <c r="AM14" s="116"/>
      <c r="AN14" s="116"/>
      <c r="AO14" s="116"/>
      <c r="AP14" s="79" t="s">
        <v>6</v>
      </c>
      <c r="AQ14" s="115"/>
      <c r="AR14" s="116"/>
      <c r="AS14" s="116"/>
      <c r="AT14" s="116"/>
      <c r="AU14" s="79" t="s">
        <v>6</v>
      </c>
      <c r="AV14" s="115"/>
      <c r="AW14" s="116"/>
      <c r="AX14" s="116"/>
      <c r="AY14" s="116"/>
      <c r="AZ14" s="79" t="s">
        <v>6</v>
      </c>
      <c r="BA14" s="115"/>
      <c r="BB14" s="116"/>
      <c r="BC14" s="116"/>
      <c r="BD14" s="116"/>
      <c r="BE14" s="79" t="s">
        <v>6</v>
      </c>
    </row>
    <row r="15" spans="1:57" s="1" customFormat="1" ht="19.5" customHeight="1" x14ac:dyDescent="0.4">
      <c r="A15" s="73">
        <v>8</v>
      </c>
      <c r="B15" s="177" t="s">
        <v>92</v>
      </c>
      <c r="C15" s="178"/>
      <c r="D15" s="178"/>
      <c r="E15" s="178"/>
      <c r="F15" s="93">
        <f t="shared" si="0"/>
        <v>0</v>
      </c>
      <c r="G15" s="94" t="s">
        <v>131</v>
      </c>
      <c r="H15" s="115"/>
      <c r="I15" s="116"/>
      <c r="J15" s="116"/>
      <c r="K15" s="116"/>
      <c r="L15" s="79"/>
      <c r="M15" s="115"/>
      <c r="N15" s="116"/>
      <c r="O15" s="116"/>
      <c r="P15" s="116"/>
      <c r="Q15" s="79" t="s">
        <v>6</v>
      </c>
      <c r="R15" s="115"/>
      <c r="S15" s="116"/>
      <c r="T15" s="116"/>
      <c r="U15" s="116"/>
      <c r="V15" s="80" t="s">
        <v>6</v>
      </c>
      <c r="W15" s="115"/>
      <c r="X15" s="116"/>
      <c r="Y15" s="116"/>
      <c r="Z15" s="116"/>
      <c r="AA15" s="79" t="s">
        <v>6</v>
      </c>
      <c r="AB15" s="115"/>
      <c r="AC15" s="116"/>
      <c r="AD15" s="116"/>
      <c r="AE15" s="116"/>
      <c r="AF15" s="79" t="s">
        <v>6</v>
      </c>
      <c r="AG15" s="115"/>
      <c r="AH15" s="116"/>
      <c r="AI15" s="116"/>
      <c r="AJ15" s="116"/>
      <c r="AK15" s="79" t="s">
        <v>6</v>
      </c>
      <c r="AL15" s="115"/>
      <c r="AM15" s="116"/>
      <c r="AN15" s="116"/>
      <c r="AO15" s="116"/>
      <c r="AP15" s="79" t="s">
        <v>6</v>
      </c>
      <c r="AQ15" s="115"/>
      <c r="AR15" s="116"/>
      <c r="AS15" s="116"/>
      <c r="AT15" s="116"/>
      <c r="AU15" s="79" t="s">
        <v>6</v>
      </c>
      <c r="AV15" s="115"/>
      <c r="AW15" s="116"/>
      <c r="AX15" s="116"/>
      <c r="AY15" s="116"/>
      <c r="AZ15" s="79" t="s">
        <v>6</v>
      </c>
      <c r="BA15" s="115"/>
      <c r="BB15" s="116"/>
      <c r="BC15" s="116"/>
      <c r="BD15" s="116"/>
      <c r="BE15" s="79" t="s">
        <v>6</v>
      </c>
    </row>
    <row r="16" spans="1:57" s="1" customFormat="1" ht="19.5" customHeight="1" x14ac:dyDescent="0.4">
      <c r="A16" s="73">
        <v>9</v>
      </c>
      <c r="B16" s="175" t="s">
        <v>124</v>
      </c>
      <c r="C16" s="176"/>
      <c r="D16" s="176"/>
      <c r="E16" s="176"/>
      <c r="F16" s="81">
        <f t="shared" si="0"/>
        <v>0</v>
      </c>
      <c r="G16" s="84" t="s">
        <v>6</v>
      </c>
      <c r="H16" s="115"/>
      <c r="I16" s="116"/>
      <c r="J16" s="116"/>
      <c r="K16" s="116"/>
      <c r="L16" s="79"/>
      <c r="M16" s="115"/>
      <c r="N16" s="116"/>
      <c r="O16" s="116"/>
      <c r="P16" s="116"/>
      <c r="Q16" s="79" t="s">
        <v>6</v>
      </c>
      <c r="R16" s="115"/>
      <c r="S16" s="116"/>
      <c r="T16" s="116"/>
      <c r="U16" s="116"/>
      <c r="V16" s="80" t="s">
        <v>6</v>
      </c>
      <c r="W16" s="115"/>
      <c r="X16" s="116"/>
      <c r="Y16" s="116"/>
      <c r="Z16" s="116"/>
      <c r="AA16" s="79" t="s">
        <v>6</v>
      </c>
      <c r="AB16" s="115"/>
      <c r="AC16" s="116"/>
      <c r="AD16" s="116"/>
      <c r="AE16" s="116"/>
      <c r="AF16" s="79" t="s">
        <v>6</v>
      </c>
      <c r="AG16" s="115"/>
      <c r="AH16" s="116"/>
      <c r="AI16" s="116"/>
      <c r="AJ16" s="116"/>
      <c r="AK16" s="79" t="s">
        <v>6</v>
      </c>
      <c r="AL16" s="115"/>
      <c r="AM16" s="116"/>
      <c r="AN16" s="116"/>
      <c r="AO16" s="116"/>
      <c r="AP16" s="79" t="s">
        <v>6</v>
      </c>
      <c r="AQ16" s="115"/>
      <c r="AR16" s="116"/>
      <c r="AS16" s="116"/>
      <c r="AT16" s="116"/>
      <c r="AU16" s="79" t="s">
        <v>6</v>
      </c>
      <c r="AV16" s="115"/>
      <c r="AW16" s="116"/>
      <c r="AX16" s="116"/>
      <c r="AY16" s="116"/>
      <c r="AZ16" s="79" t="s">
        <v>6</v>
      </c>
      <c r="BA16" s="115"/>
      <c r="BB16" s="116"/>
      <c r="BC16" s="116"/>
      <c r="BD16" s="116"/>
      <c r="BE16" s="79" t="s">
        <v>6</v>
      </c>
    </row>
    <row r="17" spans="1:57" s="1" customFormat="1" ht="19.5" customHeight="1" x14ac:dyDescent="0.4">
      <c r="A17" s="73">
        <v>10</v>
      </c>
      <c r="B17" s="173" t="s">
        <v>125</v>
      </c>
      <c r="C17" s="174"/>
      <c r="D17" s="174"/>
      <c r="E17" s="174"/>
      <c r="F17" s="93">
        <f t="shared" si="0"/>
        <v>0</v>
      </c>
      <c r="G17" s="94" t="s">
        <v>131</v>
      </c>
      <c r="H17" s="115"/>
      <c r="I17" s="116"/>
      <c r="J17" s="116"/>
      <c r="K17" s="116"/>
      <c r="L17" s="79"/>
      <c r="M17" s="115"/>
      <c r="N17" s="116"/>
      <c r="O17" s="116"/>
      <c r="P17" s="116"/>
      <c r="Q17" s="79" t="s">
        <v>6</v>
      </c>
      <c r="R17" s="115"/>
      <c r="S17" s="116"/>
      <c r="T17" s="116"/>
      <c r="U17" s="116"/>
      <c r="V17" s="80" t="s">
        <v>6</v>
      </c>
      <c r="W17" s="115"/>
      <c r="X17" s="116"/>
      <c r="Y17" s="116"/>
      <c r="Z17" s="116"/>
      <c r="AA17" s="79" t="s">
        <v>6</v>
      </c>
      <c r="AB17" s="115"/>
      <c r="AC17" s="116"/>
      <c r="AD17" s="116"/>
      <c r="AE17" s="116"/>
      <c r="AF17" s="79" t="s">
        <v>6</v>
      </c>
      <c r="AG17" s="115"/>
      <c r="AH17" s="116"/>
      <c r="AI17" s="116"/>
      <c r="AJ17" s="116"/>
      <c r="AK17" s="79" t="s">
        <v>6</v>
      </c>
      <c r="AL17" s="115"/>
      <c r="AM17" s="116"/>
      <c r="AN17" s="116"/>
      <c r="AO17" s="116"/>
      <c r="AP17" s="79" t="s">
        <v>6</v>
      </c>
      <c r="AQ17" s="115"/>
      <c r="AR17" s="116"/>
      <c r="AS17" s="116"/>
      <c r="AT17" s="116"/>
      <c r="AU17" s="79" t="s">
        <v>6</v>
      </c>
      <c r="AV17" s="115"/>
      <c r="AW17" s="116"/>
      <c r="AX17" s="116"/>
      <c r="AY17" s="116"/>
      <c r="AZ17" s="79" t="s">
        <v>6</v>
      </c>
      <c r="BA17" s="115"/>
      <c r="BB17" s="116"/>
      <c r="BC17" s="116"/>
      <c r="BD17" s="116"/>
      <c r="BE17" s="79" t="s">
        <v>6</v>
      </c>
    </row>
    <row r="18" spans="1:57" s="1" customFormat="1" ht="19.5" customHeight="1" x14ac:dyDescent="0.4">
      <c r="A18" s="73">
        <v>11</v>
      </c>
      <c r="B18" s="173" t="s">
        <v>144</v>
      </c>
      <c r="C18" s="174"/>
      <c r="D18" s="174"/>
      <c r="E18" s="174"/>
      <c r="F18" s="81">
        <f t="shared" si="0"/>
        <v>0</v>
      </c>
      <c r="G18" s="84" t="s">
        <v>6</v>
      </c>
      <c r="H18" s="115"/>
      <c r="I18" s="116"/>
      <c r="J18" s="116"/>
      <c r="K18" s="116"/>
      <c r="L18" s="79"/>
      <c r="M18" s="115"/>
      <c r="N18" s="116"/>
      <c r="O18" s="116"/>
      <c r="P18" s="116"/>
      <c r="Q18" s="79" t="s">
        <v>6</v>
      </c>
      <c r="R18" s="115"/>
      <c r="S18" s="116"/>
      <c r="T18" s="116"/>
      <c r="U18" s="116"/>
      <c r="V18" s="80" t="s">
        <v>6</v>
      </c>
      <c r="W18" s="115"/>
      <c r="X18" s="116"/>
      <c r="Y18" s="116"/>
      <c r="Z18" s="116"/>
      <c r="AA18" s="79" t="s">
        <v>6</v>
      </c>
      <c r="AB18" s="115"/>
      <c r="AC18" s="116"/>
      <c r="AD18" s="116"/>
      <c r="AE18" s="116"/>
      <c r="AF18" s="79" t="s">
        <v>6</v>
      </c>
      <c r="AG18" s="115"/>
      <c r="AH18" s="116"/>
      <c r="AI18" s="116"/>
      <c r="AJ18" s="116"/>
      <c r="AK18" s="79" t="s">
        <v>6</v>
      </c>
      <c r="AL18" s="115"/>
      <c r="AM18" s="116"/>
      <c r="AN18" s="116"/>
      <c r="AO18" s="116"/>
      <c r="AP18" s="79" t="s">
        <v>6</v>
      </c>
      <c r="AQ18" s="115"/>
      <c r="AR18" s="116"/>
      <c r="AS18" s="116"/>
      <c r="AT18" s="116"/>
      <c r="AU18" s="79" t="s">
        <v>6</v>
      </c>
      <c r="AV18" s="115"/>
      <c r="AW18" s="116"/>
      <c r="AX18" s="116"/>
      <c r="AY18" s="116"/>
      <c r="AZ18" s="79" t="s">
        <v>6</v>
      </c>
      <c r="BA18" s="115"/>
      <c r="BB18" s="116"/>
      <c r="BC18" s="116"/>
      <c r="BD18" s="116"/>
      <c r="BE18" s="79" t="s">
        <v>6</v>
      </c>
    </row>
    <row r="19" spans="1:57" s="1" customFormat="1" ht="19.5" customHeight="1" x14ac:dyDescent="0.4">
      <c r="A19" s="73">
        <v>12</v>
      </c>
      <c r="B19" s="163" t="s">
        <v>10</v>
      </c>
      <c r="C19" s="163"/>
      <c r="D19" s="163"/>
      <c r="E19" s="163"/>
      <c r="F19" s="172"/>
      <c r="G19" s="172"/>
      <c r="H19" s="171"/>
      <c r="I19" s="171"/>
      <c r="J19" s="171"/>
      <c r="K19" s="171"/>
      <c r="L19" s="171"/>
      <c r="M19" s="171"/>
      <c r="N19" s="171"/>
      <c r="O19" s="171"/>
      <c r="P19" s="171"/>
      <c r="Q19" s="171"/>
      <c r="R19" s="171"/>
      <c r="S19" s="171"/>
      <c r="T19" s="171"/>
      <c r="U19" s="171"/>
      <c r="V19" s="171"/>
      <c r="W19" s="171"/>
      <c r="X19" s="171"/>
      <c r="Y19" s="171"/>
      <c r="Z19" s="171"/>
      <c r="AA19" s="171"/>
      <c r="AB19" s="171"/>
      <c r="AC19" s="171"/>
      <c r="AD19" s="171"/>
      <c r="AE19" s="171"/>
      <c r="AF19" s="171"/>
      <c r="AG19" s="171"/>
      <c r="AH19" s="171"/>
      <c r="AI19" s="171"/>
      <c r="AJ19" s="171"/>
      <c r="AK19" s="171"/>
      <c r="AL19" s="171"/>
      <c r="AM19" s="171"/>
      <c r="AN19" s="171"/>
      <c r="AO19" s="171"/>
      <c r="AP19" s="171"/>
      <c r="AQ19" s="171"/>
      <c r="AR19" s="171"/>
      <c r="AS19" s="171"/>
      <c r="AT19" s="171"/>
      <c r="AU19" s="171"/>
      <c r="AV19" s="171"/>
      <c r="AW19" s="171"/>
      <c r="AX19" s="171"/>
      <c r="AY19" s="171"/>
      <c r="AZ19" s="171"/>
      <c r="BA19" s="171"/>
      <c r="BB19" s="171"/>
      <c r="BC19" s="171"/>
      <c r="BD19" s="171"/>
      <c r="BE19" s="171"/>
    </row>
    <row r="20" spans="1:57" s="1" customFormat="1" ht="19.5" customHeight="1" x14ac:dyDescent="0.4">
      <c r="A20" s="73">
        <v>13</v>
      </c>
      <c r="B20" s="158" t="s">
        <v>72</v>
      </c>
      <c r="C20" s="158"/>
      <c r="D20" s="158"/>
      <c r="E20" s="158"/>
      <c r="F20" s="172"/>
      <c r="G20" s="172"/>
      <c r="H20" s="115"/>
      <c r="I20" s="116"/>
      <c r="J20" s="116"/>
      <c r="K20" s="116"/>
      <c r="L20" s="79" t="s">
        <v>6</v>
      </c>
      <c r="M20" s="165"/>
      <c r="N20" s="166"/>
      <c r="O20" s="166"/>
      <c r="P20" s="167"/>
      <c r="Q20" s="79" t="s">
        <v>6</v>
      </c>
      <c r="R20" s="165"/>
      <c r="S20" s="166"/>
      <c r="T20" s="166"/>
      <c r="U20" s="167"/>
      <c r="V20" s="79" t="s">
        <v>6</v>
      </c>
      <c r="W20" s="115"/>
      <c r="X20" s="116"/>
      <c r="Y20" s="116"/>
      <c r="Z20" s="116"/>
      <c r="AA20" s="79" t="s">
        <v>6</v>
      </c>
      <c r="AB20" s="115"/>
      <c r="AC20" s="116"/>
      <c r="AD20" s="116"/>
      <c r="AE20" s="116"/>
      <c r="AF20" s="79" t="s">
        <v>6</v>
      </c>
      <c r="AG20" s="115"/>
      <c r="AH20" s="116"/>
      <c r="AI20" s="116"/>
      <c r="AJ20" s="116"/>
      <c r="AK20" s="79" t="s">
        <v>6</v>
      </c>
      <c r="AL20" s="115"/>
      <c r="AM20" s="116"/>
      <c r="AN20" s="116"/>
      <c r="AO20" s="116"/>
      <c r="AP20" s="79" t="s">
        <v>6</v>
      </c>
      <c r="AQ20" s="115"/>
      <c r="AR20" s="116"/>
      <c r="AS20" s="116"/>
      <c r="AT20" s="116"/>
      <c r="AU20" s="79" t="s">
        <v>6</v>
      </c>
      <c r="AV20" s="115"/>
      <c r="AW20" s="116"/>
      <c r="AX20" s="116"/>
      <c r="AY20" s="116"/>
      <c r="AZ20" s="79" t="s">
        <v>6</v>
      </c>
      <c r="BA20" s="115"/>
      <c r="BB20" s="116"/>
      <c r="BC20" s="116"/>
      <c r="BD20" s="116"/>
      <c r="BE20" s="79" t="s">
        <v>6</v>
      </c>
    </row>
    <row r="21" spans="1:57" s="1" customFormat="1" ht="19.5" customHeight="1" x14ac:dyDescent="0.4">
      <c r="A21" s="73">
        <v>14</v>
      </c>
      <c r="B21" s="168" t="s">
        <v>126</v>
      </c>
      <c r="C21" s="169"/>
      <c r="D21" s="169"/>
      <c r="E21" s="170"/>
      <c r="F21" s="81">
        <f>_xlfn.AGGREGATE(9,6,$H21:$BE21)</f>
        <v>0</v>
      </c>
      <c r="G21" s="84" t="s">
        <v>6</v>
      </c>
      <c r="H21" s="115"/>
      <c r="I21" s="116"/>
      <c r="J21" s="116"/>
      <c r="K21" s="116"/>
      <c r="L21" s="79" t="s">
        <v>6</v>
      </c>
      <c r="M21" s="115"/>
      <c r="N21" s="166"/>
      <c r="O21" s="166"/>
      <c r="P21" s="167"/>
      <c r="Q21" s="79" t="s">
        <v>6</v>
      </c>
      <c r="R21" s="115"/>
      <c r="S21" s="166"/>
      <c r="T21" s="166"/>
      <c r="U21" s="167"/>
      <c r="V21" s="79" t="s">
        <v>6</v>
      </c>
      <c r="W21" s="115"/>
      <c r="X21" s="116"/>
      <c r="Y21" s="116"/>
      <c r="Z21" s="116"/>
      <c r="AA21" s="79" t="s">
        <v>6</v>
      </c>
      <c r="AB21" s="115"/>
      <c r="AC21" s="116"/>
      <c r="AD21" s="116"/>
      <c r="AE21" s="116"/>
      <c r="AF21" s="79" t="s">
        <v>6</v>
      </c>
      <c r="AG21" s="115"/>
      <c r="AH21" s="116"/>
      <c r="AI21" s="116"/>
      <c r="AJ21" s="116"/>
      <c r="AK21" s="79" t="s">
        <v>6</v>
      </c>
      <c r="AL21" s="115"/>
      <c r="AM21" s="116"/>
      <c r="AN21" s="116"/>
      <c r="AO21" s="116"/>
      <c r="AP21" s="79" t="s">
        <v>6</v>
      </c>
      <c r="AQ21" s="115"/>
      <c r="AR21" s="116"/>
      <c r="AS21" s="116"/>
      <c r="AT21" s="116"/>
      <c r="AU21" s="79" t="s">
        <v>6</v>
      </c>
      <c r="AV21" s="115"/>
      <c r="AW21" s="116"/>
      <c r="AX21" s="116"/>
      <c r="AY21" s="116"/>
      <c r="AZ21" s="79" t="s">
        <v>6</v>
      </c>
      <c r="BA21" s="115"/>
      <c r="BB21" s="116"/>
      <c r="BC21" s="116"/>
      <c r="BD21" s="116"/>
      <c r="BE21" s="79" t="s">
        <v>6</v>
      </c>
    </row>
    <row r="22" spans="1:57" s="1" customFormat="1" ht="19.5" customHeight="1" x14ac:dyDescent="0.4">
      <c r="A22" s="73">
        <v>15</v>
      </c>
      <c r="B22" s="163" t="s">
        <v>127</v>
      </c>
      <c r="C22" s="163"/>
      <c r="D22" s="163"/>
      <c r="E22" s="163"/>
      <c r="F22" s="172"/>
      <c r="G22" s="172"/>
      <c r="H22" s="115"/>
      <c r="I22" s="116"/>
      <c r="J22" s="116"/>
      <c r="K22" s="116"/>
      <c r="L22" s="79" t="s">
        <v>6</v>
      </c>
      <c r="M22" s="165"/>
      <c r="N22" s="166"/>
      <c r="O22" s="166"/>
      <c r="P22" s="167"/>
      <c r="Q22" s="79" t="s">
        <v>6</v>
      </c>
      <c r="R22" s="165"/>
      <c r="S22" s="166"/>
      <c r="T22" s="166"/>
      <c r="U22" s="167"/>
      <c r="V22" s="79" t="s">
        <v>6</v>
      </c>
      <c r="W22" s="115"/>
      <c r="X22" s="116"/>
      <c r="Y22" s="116"/>
      <c r="Z22" s="116"/>
      <c r="AA22" s="79" t="s">
        <v>6</v>
      </c>
      <c r="AB22" s="115"/>
      <c r="AC22" s="116"/>
      <c r="AD22" s="116"/>
      <c r="AE22" s="116"/>
      <c r="AF22" s="79" t="s">
        <v>6</v>
      </c>
      <c r="AG22" s="115"/>
      <c r="AH22" s="116"/>
      <c r="AI22" s="116"/>
      <c r="AJ22" s="116"/>
      <c r="AK22" s="79" t="s">
        <v>6</v>
      </c>
      <c r="AL22" s="115"/>
      <c r="AM22" s="116"/>
      <c r="AN22" s="116"/>
      <c r="AO22" s="116"/>
      <c r="AP22" s="79" t="s">
        <v>6</v>
      </c>
      <c r="AQ22" s="115"/>
      <c r="AR22" s="116"/>
      <c r="AS22" s="116"/>
      <c r="AT22" s="116"/>
      <c r="AU22" s="79" t="s">
        <v>6</v>
      </c>
      <c r="AV22" s="115"/>
      <c r="AW22" s="116"/>
      <c r="AX22" s="116"/>
      <c r="AY22" s="116"/>
      <c r="AZ22" s="79" t="s">
        <v>6</v>
      </c>
      <c r="BA22" s="115"/>
      <c r="BB22" s="116"/>
      <c r="BC22" s="116"/>
      <c r="BD22" s="116"/>
      <c r="BE22" s="79" t="s">
        <v>6</v>
      </c>
    </row>
    <row r="23" spans="1:57" s="1" customFormat="1" ht="19.5" customHeight="1" x14ac:dyDescent="0.35">
      <c r="A23" s="73">
        <v>16</v>
      </c>
      <c r="B23" s="163" t="s">
        <v>128</v>
      </c>
      <c r="C23" s="163"/>
      <c r="D23" s="163"/>
      <c r="E23" s="163"/>
      <c r="F23" s="164"/>
      <c r="G23" s="164"/>
      <c r="H23" s="115"/>
      <c r="I23" s="116"/>
      <c r="J23" s="116"/>
      <c r="K23" s="116"/>
      <c r="L23" s="79" t="s">
        <v>6</v>
      </c>
      <c r="M23" s="165"/>
      <c r="N23" s="166"/>
      <c r="O23" s="166"/>
      <c r="P23" s="167"/>
      <c r="Q23" s="79" t="s">
        <v>6</v>
      </c>
      <c r="R23" s="165"/>
      <c r="S23" s="166"/>
      <c r="T23" s="166"/>
      <c r="U23" s="167"/>
      <c r="V23" s="79" t="s">
        <v>6</v>
      </c>
      <c r="W23" s="115"/>
      <c r="X23" s="116"/>
      <c r="Y23" s="116"/>
      <c r="Z23" s="116"/>
      <c r="AA23" s="79" t="s">
        <v>6</v>
      </c>
      <c r="AB23" s="115"/>
      <c r="AC23" s="116"/>
      <c r="AD23" s="116"/>
      <c r="AE23" s="116"/>
      <c r="AF23" s="79" t="s">
        <v>6</v>
      </c>
      <c r="AG23" s="115"/>
      <c r="AH23" s="116"/>
      <c r="AI23" s="116"/>
      <c r="AJ23" s="116"/>
      <c r="AK23" s="79" t="s">
        <v>6</v>
      </c>
      <c r="AL23" s="115"/>
      <c r="AM23" s="116"/>
      <c r="AN23" s="116"/>
      <c r="AO23" s="116"/>
      <c r="AP23" s="79" t="s">
        <v>6</v>
      </c>
      <c r="AQ23" s="115"/>
      <c r="AR23" s="116"/>
      <c r="AS23" s="116"/>
      <c r="AT23" s="116"/>
      <c r="AU23" s="79" t="s">
        <v>6</v>
      </c>
      <c r="AV23" s="115"/>
      <c r="AW23" s="116"/>
      <c r="AX23" s="116"/>
      <c r="AY23" s="116"/>
      <c r="AZ23" s="79" t="s">
        <v>6</v>
      </c>
      <c r="BA23" s="115"/>
      <c r="BB23" s="116"/>
      <c r="BC23" s="116"/>
      <c r="BD23" s="116"/>
      <c r="BE23" s="79" t="s">
        <v>6</v>
      </c>
    </row>
    <row r="24" spans="1:57" ht="19.5" customHeight="1" x14ac:dyDescent="0.35">
      <c r="A24" s="73">
        <v>17</v>
      </c>
      <c r="B24" s="162" t="s">
        <v>129</v>
      </c>
      <c r="C24" s="163"/>
      <c r="D24" s="163"/>
      <c r="E24" s="163"/>
      <c r="F24" s="164" t="s">
        <v>40</v>
      </c>
      <c r="G24" s="164"/>
      <c r="H24" s="159" t="str" cm="1">
        <f t="array" ref="H24">_xlfn.IFS(AND(I8&gt;=2020,I8&lt;2100),10%,OR(I8="",K8="",ISERROR(VALUE(I8+K8))),"--%",TRUE,VLOOKUP(DATE(I8,K8,1),設定シート!$F$2:$G$7,2,1))</f>
        <v>--%</v>
      </c>
      <c r="I24" s="160"/>
      <c r="J24" s="160"/>
      <c r="K24" s="160"/>
      <c r="L24" s="161"/>
      <c r="M24" s="159" t="str" cm="1">
        <f t="array" ref="M24">_xlfn.IFS(AND(N8&gt;=2020,N8&lt;2100),10%,OR(N8="",P8="",ISERROR(VALUE(N8+P8))),"--%",TRUE,VLOOKUP(DATE(N8,P8,1),設定シート!$F$2:$G$7,2,1))</f>
        <v>--%</v>
      </c>
      <c r="N24" s="160"/>
      <c r="O24" s="160"/>
      <c r="P24" s="160"/>
      <c r="Q24" s="161"/>
      <c r="R24" s="159" t="str" cm="1">
        <f t="array" ref="R24">_xlfn.IFS(AND(S8&gt;=2020,S8&lt;2100),10%,OR(S8="",U8="",ISERROR(VALUE(S8+U8))),"--%",TRUE,VLOOKUP(DATE(S8,U8,1),設定シート!$F$2:$G$7,2,1))</f>
        <v>--%</v>
      </c>
      <c r="S24" s="160"/>
      <c r="T24" s="160"/>
      <c r="U24" s="160"/>
      <c r="V24" s="161"/>
      <c r="W24" s="159" t="str" cm="1">
        <f t="array" ref="W24">_xlfn.IFS(AND(X8&gt;=2020,X8&lt;2100),10%,OR(X8="",Z8="",ISERROR(VALUE(X8+Z8))),"--%",TRUE,VLOOKUP(DATE(X8,Z8,1),設定シート!$F$2:$G$7,2,1))</f>
        <v>--%</v>
      </c>
      <c r="X24" s="160"/>
      <c r="Y24" s="160"/>
      <c r="Z24" s="160"/>
      <c r="AA24" s="161"/>
      <c r="AB24" s="159" t="str" cm="1">
        <f t="array" ref="AB24">_xlfn.IFS(AND(AC8&gt;=2020,AC8&lt;2100),10%,OR(AC8="",AE8="",ISERROR(VALUE(AC8+AE8))),"--%",TRUE,VLOOKUP(DATE(AC8,AE8,1),設定シート!$F$2:$G$7,2,1))</f>
        <v>--%</v>
      </c>
      <c r="AC24" s="160"/>
      <c r="AD24" s="160"/>
      <c r="AE24" s="160"/>
      <c r="AF24" s="161"/>
      <c r="AG24" s="159" t="str" cm="1">
        <f t="array" ref="AG24">_xlfn.IFS(AND(AH8&gt;=2020,AH8&lt;2100),10%,OR(AH8="",AJ8="",ISERROR(VALUE(AH8+AJ8))),"--%",TRUE,VLOOKUP(DATE(AH8,AJ8,1),設定シート!$F$2:$G$7,2,1))</f>
        <v>--%</v>
      </c>
      <c r="AH24" s="160"/>
      <c r="AI24" s="160"/>
      <c r="AJ24" s="160"/>
      <c r="AK24" s="161"/>
      <c r="AL24" s="159" t="str" cm="1">
        <f t="array" ref="AL24">_xlfn.IFS(AND(AM8&gt;=2020,AM8&lt;2100),10%,OR(AM8="",AO8="",ISERROR(VALUE(AM8+AO8))),"--%",TRUE,VLOOKUP(DATE(AM8,AO8,1),設定シート!$F$2:$G$7,2,1))</f>
        <v>--%</v>
      </c>
      <c r="AM24" s="160"/>
      <c r="AN24" s="160"/>
      <c r="AO24" s="160"/>
      <c r="AP24" s="161"/>
      <c r="AQ24" s="159" t="str" cm="1">
        <f t="array" ref="AQ24">_xlfn.IFS(AND(AR8&gt;=2020,AR8&lt;2100),10%,OR(AR8="",AT8="",ISERROR(VALUE(AR8+AT8))),"--%",TRUE,VLOOKUP(DATE(AR8,AT8,1),設定シート!$F$2:$G$7,2,1))</f>
        <v>--%</v>
      </c>
      <c r="AR24" s="160"/>
      <c r="AS24" s="160"/>
      <c r="AT24" s="160"/>
      <c r="AU24" s="161"/>
      <c r="AV24" s="159" t="str" cm="1">
        <f t="array" ref="AV24">_xlfn.IFS(AND(AW8&gt;=2020,AW8&lt;2100),10%,OR(AW8="",AY8="",ISERROR(VALUE(AW8+AY8))),"--%",TRUE,VLOOKUP(DATE(AW8,AY8,1),設定シート!$F$2:$G$7,2,1))</f>
        <v>--%</v>
      </c>
      <c r="AW24" s="160"/>
      <c r="AX24" s="160"/>
      <c r="AY24" s="160"/>
      <c r="AZ24" s="161"/>
      <c r="BA24" s="159" t="str" cm="1">
        <f t="array" ref="BA24">_xlfn.IFS(AND(BB8&gt;=2020,BB8&lt;2100),10%,OR(BB8="",BD8="",ISERROR(VALUE(BB8+BD8))),"--%",TRUE,VLOOKUP(DATE(BB8,BD8,1),設定シート!$F$2:$G$7,2,1))</f>
        <v>--%</v>
      </c>
      <c r="BB24" s="160"/>
      <c r="BC24" s="160"/>
      <c r="BD24" s="160"/>
      <c r="BE24" s="161"/>
    </row>
    <row r="25" spans="1:57" s="76" customFormat="1" ht="20.25" customHeight="1" x14ac:dyDescent="0.4">
      <c r="A25" s="74">
        <v>18</v>
      </c>
      <c r="B25" s="158" t="s">
        <v>104</v>
      </c>
      <c r="C25" s="158"/>
      <c r="D25" s="158"/>
      <c r="E25" s="158"/>
      <c r="F25" s="85">
        <f>_xlfn.AGGREGATE(9,6,$H25:$BE25)</f>
        <v>0</v>
      </c>
      <c r="G25" s="78" t="s">
        <v>6</v>
      </c>
      <c r="H25" s="156">
        <f>IF(H27=0,0,IFERROR(ROUNDDOWN(MAX(0,(H27-H26))/H27*H21,),0))</f>
        <v>0</v>
      </c>
      <c r="I25" s="156"/>
      <c r="J25" s="156"/>
      <c r="K25" s="156"/>
      <c r="L25" s="156"/>
      <c r="M25" s="156">
        <f>IF(M27=0,0,IFERROR(ROUNDDOWN(MAX(0,(M27-M26))/M27*M21,),0))</f>
        <v>0</v>
      </c>
      <c r="N25" s="156"/>
      <c r="O25" s="156"/>
      <c r="P25" s="156"/>
      <c r="Q25" s="156"/>
      <c r="R25" s="156">
        <f>IF(R27=0,0,IFERROR(ROUNDDOWN(MAX(0,(R27-R26))/R27*R21,),0))</f>
        <v>0</v>
      </c>
      <c r="S25" s="156"/>
      <c r="T25" s="156"/>
      <c r="U25" s="156"/>
      <c r="V25" s="156"/>
      <c r="W25" s="156">
        <f>IF(W27=0,0,IFERROR(ROUNDDOWN(MAX(0,(W27-W26))/W27*W21,),0))</f>
        <v>0</v>
      </c>
      <c r="X25" s="156"/>
      <c r="Y25" s="156"/>
      <c r="Z25" s="156"/>
      <c r="AA25" s="156"/>
      <c r="AB25" s="156">
        <f>IF(AB27=0,0,IFERROR(ROUNDDOWN(MAX(0,(AB27-AB26))/AB27*AB21,),0))</f>
        <v>0</v>
      </c>
      <c r="AC25" s="156"/>
      <c r="AD25" s="156"/>
      <c r="AE25" s="156"/>
      <c r="AF25" s="156"/>
      <c r="AG25" s="156">
        <f>IF(AG27=0,0,IFERROR(ROUNDDOWN(MAX(0,(AG27-AG26))/AG27*AG21,),0))</f>
        <v>0</v>
      </c>
      <c r="AH25" s="156"/>
      <c r="AI25" s="156"/>
      <c r="AJ25" s="156"/>
      <c r="AK25" s="156"/>
      <c r="AL25" s="156">
        <f>IF(AL27=0,0,IFERROR(ROUNDDOWN(MAX(0,(AL27-AL26))/AL27*AL21,),0))</f>
        <v>0</v>
      </c>
      <c r="AM25" s="156"/>
      <c r="AN25" s="156"/>
      <c r="AO25" s="156"/>
      <c r="AP25" s="156"/>
      <c r="AQ25" s="156">
        <f>IF(AQ27=0,0,IFERROR(ROUNDDOWN(MAX(0,(AQ27-AQ26))/AQ27*AQ21,),0))</f>
        <v>0</v>
      </c>
      <c r="AR25" s="156"/>
      <c r="AS25" s="156"/>
      <c r="AT25" s="156"/>
      <c r="AU25" s="156"/>
      <c r="AV25" s="156">
        <f>IF(AV27=0,0,IFERROR(ROUNDDOWN(MAX(0,(AV27-AV26))/AV27*AV21,),0))</f>
        <v>0</v>
      </c>
      <c r="AW25" s="156"/>
      <c r="AX25" s="156"/>
      <c r="AY25" s="156"/>
      <c r="AZ25" s="156"/>
      <c r="BA25" s="156">
        <f>IF(BA27=0,0,IFERROR(ROUNDDOWN(MAX(0,(BA27-BA26))/BA27*BA21,),0))</f>
        <v>0</v>
      </c>
      <c r="BB25" s="156"/>
      <c r="BC25" s="156"/>
      <c r="BD25" s="156"/>
      <c r="BE25" s="156"/>
    </row>
    <row r="26" spans="1:57" ht="12.75" hidden="1" customHeight="1" x14ac:dyDescent="0.4">
      <c r="A26" s="9"/>
      <c r="B26" s="157" t="s">
        <v>102</v>
      </c>
      <c r="C26" s="157"/>
      <c r="D26" s="157"/>
      <c r="E26" s="157"/>
      <c r="F26" s="11"/>
      <c r="G26" s="11"/>
      <c r="H26" s="155" t="e">
        <f>IF(H24=0,0,H23/H24+H23)</f>
        <v>#VALUE!</v>
      </c>
      <c r="I26" s="155"/>
      <c r="J26" s="155"/>
      <c r="K26" s="155"/>
      <c r="L26" s="155"/>
      <c r="M26" s="155" t="e">
        <f>IF(M24=0,0,M23/M24+M23)</f>
        <v>#VALUE!</v>
      </c>
      <c r="N26" s="155"/>
      <c r="O26" s="155"/>
      <c r="P26" s="155"/>
      <c r="Q26" s="155"/>
      <c r="R26" s="155" t="e">
        <f>IF(R24=0,0,R23/R24+R23)</f>
        <v>#VALUE!</v>
      </c>
      <c r="S26" s="155"/>
      <c r="T26" s="155"/>
      <c r="U26" s="155"/>
      <c r="V26" s="155"/>
      <c r="W26" s="155" t="e">
        <f>IF(W24=0,0,W23/W24+W23)</f>
        <v>#VALUE!</v>
      </c>
      <c r="X26" s="155"/>
      <c r="Y26" s="155"/>
      <c r="Z26" s="155"/>
      <c r="AA26" s="155"/>
      <c r="AB26" s="155" t="e">
        <f>IF(AB24=0,0,AB23/AB24+AB23)</f>
        <v>#VALUE!</v>
      </c>
      <c r="AC26" s="155"/>
      <c r="AD26" s="155"/>
      <c r="AE26" s="155"/>
      <c r="AF26" s="155"/>
      <c r="AG26" s="155" t="e">
        <f>IF(AG24=0,0,AG23/AG24+AG23)</f>
        <v>#VALUE!</v>
      </c>
      <c r="AH26" s="155"/>
      <c r="AI26" s="155"/>
      <c r="AJ26" s="155"/>
      <c r="AK26" s="155"/>
      <c r="AL26" s="155" t="e">
        <f>IF(AL24=0,0,AL23/AL24+AL23)</f>
        <v>#VALUE!</v>
      </c>
      <c r="AM26" s="155"/>
      <c r="AN26" s="155"/>
      <c r="AO26" s="155"/>
      <c r="AP26" s="155"/>
      <c r="AQ26" s="155" t="e">
        <f>IF(AQ24=0,0,AQ23/AQ24+AQ23)</f>
        <v>#VALUE!</v>
      </c>
      <c r="AR26" s="155"/>
      <c r="AS26" s="155"/>
      <c r="AT26" s="155"/>
      <c r="AU26" s="155"/>
      <c r="AV26" s="155" t="e">
        <f>IF(AV24=0,0,AV23/AV24+AV23)</f>
        <v>#VALUE!</v>
      </c>
      <c r="AW26" s="155"/>
      <c r="AX26" s="155"/>
      <c r="AY26" s="155"/>
      <c r="AZ26" s="155"/>
      <c r="BA26" s="155" t="e">
        <f>IF(BA24=0,0,BA23/BA24+BA23)</f>
        <v>#VALUE!</v>
      </c>
      <c r="BB26" s="155"/>
      <c r="BC26" s="155"/>
      <c r="BD26" s="155"/>
      <c r="BE26" s="155"/>
    </row>
    <row r="27" spans="1:57" ht="12.75" hidden="1" customHeight="1" x14ac:dyDescent="0.4">
      <c r="A27" s="9"/>
      <c r="B27" s="154" t="s">
        <v>103</v>
      </c>
      <c r="C27" s="154"/>
      <c r="D27" s="154"/>
      <c r="E27" s="154"/>
      <c r="F27" s="11"/>
      <c r="G27" s="75">
        <f ca="1">VLOOKUP($N$1,設定シート!$A$3:$BC$8,2,)</f>
        <v>2025</v>
      </c>
      <c r="H27" s="151">
        <f>MIN(H22,H20)</f>
        <v>0</v>
      </c>
      <c r="I27" s="151"/>
      <c r="J27" s="151"/>
      <c r="K27" s="151"/>
      <c r="L27" s="151"/>
      <c r="M27" s="151">
        <f>MIN(M22,M20)</f>
        <v>0</v>
      </c>
      <c r="N27" s="151"/>
      <c r="O27" s="151"/>
      <c r="P27" s="151"/>
      <c r="Q27" s="151"/>
      <c r="R27" s="151">
        <f>MIN(R22,R20)</f>
        <v>0</v>
      </c>
      <c r="S27" s="151"/>
      <c r="T27" s="151"/>
      <c r="U27" s="151"/>
      <c r="V27" s="151"/>
      <c r="W27" s="151">
        <f>MIN(W22,W20)</f>
        <v>0</v>
      </c>
      <c r="X27" s="151"/>
      <c r="Y27" s="151"/>
      <c r="Z27" s="151"/>
      <c r="AA27" s="151"/>
      <c r="AB27" s="151">
        <f>MIN(AB22,AB20)</f>
        <v>0</v>
      </c>
      <c r="AC27" s="151"/>
      <c r="AD27" s="151"/>
      <c r="AE27" s="151"/>
      <c r="AF27" s="151"/>
      <c r="AG27" s="151">
        <f>MIN(AG22,AG20)</f>
        <v>0</v>
      </c>
      <c r="AH27" s="151"/>
      <c r="AI27" s="151"/>
      <c r="AJ27" s="151"/>
      <c r="AK27" s="151"/>
      <c r="AL27" s="151">
        <f>MIN(AL22,AL20)</f>
        <v>0</v>
      </c>
      <c r="AM27" s="151"/>
      <c r="AN27" s="151"/>
      <c r="AO27" s="151"/>
      <c r="AP27" s="151"/>
      <c r="AQ27" s="151">
        <f>MIN(AQ22,AQ20)</f>
        <v>0</v>
      </c>
      <c r="AR27" s="151"/>
      <c r="AS27" s="151"/>
      <c r="AT27" s="151"/>
      <c r="AU27" s="151"/>
      <c r="AV27" s="151">
        <f>MIN(AV22,AV20)</f>
        <v>0</v>
      </c>
      <c r="AW27" s="151"/>
      <c r="AX27" s="151"/>
      <c r="AY27" s="151"/>
      <c r="AZ27" s="151"/>
      <c r="BA27" s="151">
        <f>MIN(BA22,BA20)</f>
        <v>0</v>
      </c>
      <c r="BB27" s="151"/>
      <c r="BC27" s="151"/>
      <c r="BD27" s="151"/>
      <c r="BE27" s="151"/>
    </row>
    <row r="28" spans="1:57" ht="12.75" hidden="1" customHeight="1" x14ac:dyDescent="0.25">
      <c r="A28" s="9"/>
      <c r="B28" s="152" t="s">
        <v>101</v>
      </c>
      <c r="C28" s="153"/>
      <c r="D28" s="153"/>
      <c r="E28" s="153"/>
      <c r="F28" s="12"/>
      <c r="G28" s="69"/>
      <c r="H28" s="150" t="e" cm="1">
        <f t="array" ref="H28">INDEX(設定シート!$L$1:$L$3,_xlfn.XMATCH(H$10,設定シート!$K$1:$K$3,))</f>
        <v>#N/A</v>
      </c>
      <c r="I28" s="150"/>
      <c r="J28" s="150"/>
      <c r="K28" s="150"/>
      <c r="L28" s="150"/>
      <c r="M28" s="150" t="e" cm="1">
        <f t="array" ref="M28">INDEX(設定シート!$L$1:$L$3,_xlfn.XMATCH(M$10,設定シート!$K$1:$K$3,))</f>
        <v>#N/A</v>
      </c>
      <c r="N28" s="150"/>
      <c r="O28" s="150"/>
      <c r="P28" s="150"/>
      <c r="Q28" s="150"/>
      <c r="R28" s="150" t="e" cm="1">
        <f t="array" ref="R28">INDEX(設定シート!$L$1:$L$3,_xlfn.XMATCH(R$10,設定シート!$K$1:$K$3,))</f>
        <v>#N/A</v>
      </c>
      <c r="S28" s="150"/>
      <c r="T28" s="150"/>
      <c r="U28" s="150"/>
      <c r="V28" s="150"/>
      <c r="W28" s="150" t="e" cm="1">
        <f t="array" ref="W28">INDEX(設定シート!$L$1:$L$3,_xlfn.XMATCH(W$10,設定シート!$K$1:$K$3,))</f>
        <v>#N/A</v>
      </c>
      <c r="X28" s="150"/>
      <c r="Y28" s="150"/>
      <c r="Z28" s="150"/>
      <c r="AA28" s="150"/>
      <c r="AB28" s="150" t="e" cm="1">
        <f t="array" ref="AB28">INDEX(設定シート!$L$1:$L$3,_xlfn.XMATCH(AB$10,設定シート!$K$1:$K$3,))</f>
        <v>#N/A</v>
      </c>
      <c r="AC28" s="150"/>
      <c r="AD28" s="150"/>
      <c r="AE28" s="150"/>
      <c r="AF28" s="150"/>
      <c r="AG28" s="150" t="e" cm="1">
        <f t="array" ref="AG28">INDEX(設定シート!$L$1:$L$3,_xlfn.XMATCH(AG$10,設定シート!$K$1:$K$3,))</f>
        <v>#N/A</v>
      </c>
      <c r="AH28" s="150"/>
      <c r="AI28" s="150"/>
      <c r="AJ28" s="150"/>
      <c r="AK28" s="150"/>
      <c r="AL28" s="150" t="e" cm="1">
        <f t="array" ref="AL28">INDEX(設定シート!$L$1:$L$3,_xlfn.XMATCH(AL$10,設定シート!$K$1:$K$3,))</f>
        <v>#N/A</v>
      </c>
      <c r="AM28" s="150"/>
      <c r="AN28" s="150"/>
      <c r="AO28" s="150"/>
      <c r="AP28" s="150"/>
      <c r="AQ28" s="150" t="e" cm="1">
        <f t="array" ref="AQ28">INDEX(設定シート!$L$1:$L$3,_xlfn.XMATCH(AQ$10,設定シート!$K$1:$K$3,))</f>
        <v>#N/A</v>
      </c>
      <c r="AR28" s="150"/>
      <c r="AS28" s="150"/>
      <c r="AT28" s="150"/>
      <c r="AU28" s="150"/>
      <c r="AV28" s="150" t="e" cm="1">
        <f t="array" ref="AV28">INDEX(設定シート!$L$1:$L$3,_xlfn.XMATCH(AV$10,設定シート!$K$1:$K$3,))</f>
        <v>#N/A</v>
      </c>
      <c r="AW28" s="150"/>
      <c r="AX28" s="150"/>
      <c r="AY28" s="150"/>
      <c r="AZ28" s="150"/>
      <c r="BA28" s="150" t="e" cm="1">
        <f t="array" ref="BA28">INDEX(設定シート!$L$1:$L$3,_xlfn.XMATCH(BA$10,設定シート!$K$1:$K$3,))</f>
        <v>#N/A</v>
      </c>
      <c r="BB28" s="150"/>
      <c r="BC28" s="150"/>
      <c r="BD28" s="150"/>
      <c r="BE28" s="150"/>
    </row>
    <row r="29" spans="1:57" s="105" customFormat="1" ht="11.25" customHeight="1" x14ac:dyDescent="0.4">
      <c r="B29" s="106" t="s">
        <v>35</v>
      </c>
    </row>
    <row r="30" spans="1:57" s="105" customFormat="1" ht="11.25" customHeight="1" x14ac:dyDescent="0.4">
      <c r="B30" s="106" t="str">
        <f ca="1">"※2　"&amp;$G$27-1&amp;"年12月から"&amp;$G$27&amp;"年中に購入された物件は初回が日割の金額になっていますのでご注意ください。"</f>
        <v>※2　2024年12月から2025年中に購入された物件は初回が日割の金額になっていますのでご注意ください。</v>
      </c>
    </row>
    <row r="31" spans="1:57" s="105" customFormat="1" ht="11.25" customHeight="1" x14ac:dyDescent="0.4">
      <c r="B31" s="106" t="s">
        <v>94</v>
      </c>
    </row>
    <row r="32" spans="1:57" s="105" customFormat="1" ht="11.25" customHeight="1" x14ac:dyDescent="0.4">
      <c r="B32" s="106" t="s">
        <v>95</v>
      </c>
    </row>
    <row r="33" spans="1:57" s="105" customFormat="1" ht="11.25" customHeight="1" x14ac:dyDescent="0.4">
      <c r="B33" s="106" t="str">
        <f ca="1">"※5　返済表を参考に支払利子の"&amp;$G$27&amp;"年1月から12月まで１年間の合計金額をご記入ください。"</f>
        <v>※5　返済表を参考に支払利子の2025年1月から12月まで１年間の合計金額をご記入ください。</v>
      </c>
    </row>
    <row r="34" spans="1:57" s="105" customFormat="1" ht="11.25" customHeight="1" x14ac:dyDescent="0.4">
      <c r="B34" s="106" t="s">
        <v>93</v>
      </c>
    </row>
    <row r="35" spans="1:57" s="4" customFormat="1" ht="7.5" customHeight="1" x14ac:dyDescent="0.4"/>
    <row r="36" spans="1:57" ht="15" customHeight="1" x14ac:dyDescent="0.4">
      <c r="A36" s="70" t="s">
        <v>73</v>
      </c>
    </row>
    <row r="37" spans="1:57" ht="19.5" customHeight="1" x14ac:dyDescent="0.4">
      <c r="A37" s="147" t="s">
        <v>136</v>
      </c>
      <c r="B37" s="148"/>
      <c r="C37" s="148"/>
      <c r="D37" s="148"/>
      <c r="E37" s="149"/>
      <c r="F37" s="93">
        <f t="shared" ref="F37:F38" si="1">_xlfn.AGGREGATE(9,6,$H37:$BE37)</f>
        <v>0</v>
      </c>
      <c r="G37" s="94" t="s">
        <v>6</v>
      </c>
      <c r="H37" s="115"/>
      <c r="I37" s="116"/>
      <c r="J37" s="116"/>
      <c r="K37" s="116"/>
      <c r="L37" s="79" t="s">
        <v>6</v>
      </c>
      <c r="M37" s="115"/>
      <c r="N37" s="116"/>
      <c r="O37" s="116"/>
      <c r="P37" s="116"/>
      <c r="Q37" s="79" t="s">
        <v>6</v>
      </c>
      <c r="R37" s="115"/>
      <c r="S37" s="116"/>
      <c r="T37" s="116"/>
      <c r="U37" s="116"/>
      <c r="V37" s="80" t="s">
        <v>6</v>
      </c>
      <c r="W37" s="115"/>
      <c r="X37" s="116"/>
      <c r="Y37" s="116"/>
      <c r="Z37" s="116"/>
      <c r="AA37" s="79" t="s">
        <v>6</v>
      </c>
      <c r="AB37" s="115"/>
      <c r="AC37" s="116"/>
      <c r="AD37" s="116"/>
      <c r="AE37" s="116"/>
      <c r="AF37" s="79" t="s">
        <v>6</v>
      </c>
      <c r="AG37" s="115"/>
      <c r="AH37" s="116"/>
      <c r="AI37" s="116"/>
      <c r="AJ37" s="116"/>
      <c r="AK37" s="79" t="s">
        <v>6</v>
      </c>
      <c r="AL37" s="115"/>
      <c r="AM37" s="116"/>
      <c r="AN37" s="116"/>
      <c r="AO37" s="116"/>
      <c r="AP37" s="79" t="s">
        <v>6</v>
      </c>
      <c r="AQ37" s="115"/>
      <c r="AR37" s="116"/>
      <c r="AS37" s="116"/>
      <c r="AT37" s="116"/>
      <c r="AU37" s="79" t="s">
        <v>6</v>
      </c>
      <c r="AV37" s="115"/>
      <c r="AW37" s="116"/>
      <c r="AX37" s="116"/>
      <c r="AY37" s="116"/>
      <c r="AZ37" s="79" t="s">
        <v>6</v>
      </c>
      <c r="BA37" s="115"/>
      <c r="BB37" s="116"/>
      <c r="BC37" s="116"/>
      <c r="BD37" s="116"/>
      <c r="BE37" s="79" t="s">
        <v>6</v>
      </c>
    </row>
    <row r="38" spans="1:57" ht="19.5" customHeight="1" thickBot="1" x14ac:dyDescent="0.45">
      <c r="A38" s="144" t="s">
        <v>137</v>
      </c>
      <c r="B38" s="145"/>
      <c r="C38" s="145"/>
      <c r="D38" s="145"/>
      <c r="E38" s="146"/>
      <c r="F38" s="93">
        <f t="shared" si="1"/>
        <v>0</v>
      </c>
      <c r="G38" s="94" t="s">
        <v>6</v>
      </c>
      <c r="H38" s="115"/>
      <c r="I38" s="116"/>
      <c r="J38" s="116"/>
      <c r="K38" s="116"/>
      <c r="L38" s="79" t="s">
        <v>6</v>
      </c>
      <c r="M38" s="115"/>
      <c r="N38" s="116"/>
      <c r="O38" s="116"/>
      <c r="P38" s="116"/>
      <c r="Q38" s="79" t="s">
        <v>6</v>
      </c>
      <c r="R38" s="115"/>
      <c r="S38" s="116"/>
      <c r="T38" s="116"/>
      <c r="U38" s="116"/>
      <c r="V38" s="80" t="s">
        <v>6</v>
      </c>
      <c r="W38" s="115"/>
      <c r="X38" s="116"/>
      <c r="Y38" s="116"/>
      <c r="Z38" s="116"/>
      <c r="AA38" s="79" t="s">
        <v>6</v>
      </c>
      <c r="AB38" s="115"/>
      <c r="AC38" s="116"/>
      <c r="AD38" s="116"/>
      <c r="AE38" s="116"/>
      <c r="AF38" s="79" t="s">
        <v>6</v>
      </c>
      <c r="AG38" s="115"/>
      <c r="AH38" s="116"/>
      <c r="AI38" s="116"/>
      <c r="AJ38" s="116"/>
      <c r="AK38" s="79" t="s">
        <v>6</v>
      </c>
      <c r="AL38" s="115"/>
      <c r="AM38" s="116"/>
      <c r="AN38" s="116"/>
      <c r="AO38" s="116"/>
      <c r="AP38" s="79" t="s">
        <v>6</v>
      </c>
      <c r="AQ38" s="115"/>
      <c r="AR38" s="116"/>
      <c r="AS38" s="116"/>
      <c r="AT38" s="116"/>
      <c r="AU38" s="79" t="s">
        <v>6</v>
      </c>
      <c r="AV38" s="115"/>
      <c r="AW38" s="116"/>
      <c r="AX38" s="116"/>
      <c r="AY38" s="116"/>
      <c r="AZ38" s="79" t="s">
        <v>6</v>
      </c>
      <c r="BA38" s="115"/>
      <c r="BB38" s="116"/>
      <c r="BC38" s="116"/>
      <c r="BD38" s="116"/>
      <c r="BE38" s="79" t="s">
        <v>6</v>
      </c>
    </row>
    <row r="39" spans="1:57" s="6" customFormat="1" ht="12" customHeight="1" x14ac:dyDescent="0.4">
      <c r="A39" s="126" t="s">
        <v>142</v>
      </c>
      <c r="B39" s="126"/>
      <c r="C39" s="126"/>
      <c r="D39" s="126"/>
      <c r="E39" s="126"/>
      <c r="F39" s="127">
        <f>SUM(F37:F38)</f>
        <v>0</v>
      </c>
      <c r="G39" s="129" t="s">
        <v>6</v>
      </c>
      <c r="H39" s="106" t="s">
        <v>139</v>
      </c>
      <c r="I39" s="106"/>
    </row>
    <row r="40" spans="1:57" s="6" customFormat="1" ht="12" customHeight="1" thickBot="1" x14ac:dyDescent="0.45">
      <c r="A40" s="126"/>
      <c r="B40" s="126"/>
      <c r="C40" s="126"/>
      <c r="D40" s="126"/>
      <c r="E40" s="126"/>
      <c r="F40" s="128"/>
      <c r="G40" s="130"/>
      <c r="H40" s="106" t="s">
        <v>140</v>
      </c>
      <c r="I40" s="106"/>
    </row>
    <row r="41" spans="1:57" s="6" customFormat="1" ht="12" customHeight="1" x14ac:dyDescent="0.4">
      <c r="H41" s="106" t="str">
        <f ca="1">"※8　"&amp;$G$27&amp;"年中にお支払いした方のみ"</f>
        <v>※8　2025年中にお支払いした方のみ</v>
      </c>
      <c r="I41" s="106"/>
    </row>
    <row r="42" spans="1:57" ht="7.5" customHeight="1" x14ac:dyDescent="0.4"/>
    <row r="43" spans="1:57" ht="15" customHeight="1" x14ac:dyDescent="0.4">
      <c r="A43" s="70" t="s">
        <v>13</v>
      </c>
    </row>
    <row r="44" spans="1:57" ht="19.5" customHeight="1" x14ac:dyDescent="0.4">
      <c r="A44" s="131"/>
      <c r="B44" s="132"/>
      <c r="C44" s="132"/>
      <c r="D44" s="132"/>
      <c r="E44" s="132"/>
      <c r="F44" s="133"/>
      <c r="G44" s="108" t="s">
        <v>6</v>
      </c>
      <c r="H44" s="109" t="s">
        <v>14</v>
      </c>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1"/>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row>
    <row r="45" spans="1:57" ht="7.5" customHeight="1" x14ac:dyDescent="0.4"/>
    <row r="46" spans="1:57" ht="15" customHeight="1" x14ac:dyDescent="0.4">
      <c r="A46" s="70" t="str">
        <f ca="1">"④"&amp;$G$27&amp;"年中に物件購入・ローン借換などで諸費用をお支払いした方は諸費用の金額をご記入ください。"</f>
        <v>④2025年中に物件購入・ローン借換などで諸費用をお支払いした方は諸費用の金額をご記入ください。</v>
      </c>
    </row>
    <row r="47" spans="1:57" ht="11.25" customHeight="1" x14ac:dyDescent="0.4">
      <c r="A47" s="134" t="s">
        <v>74</v>
      </c>
      <c r="B47" s="135"/>
      <c r="C47" s="135"/>
      <c r="D47" s="135"/>
      <c r="E47" s="136"/>
      <c r="F47" s="140">
        <f t="shared" ref="F47:F48" si="2">_xlfn.AGGREGATE(9,6,$H47:$BE47)</f>
        <v>0</v>
      </c>
      <c r="G47" s="142" t="s">
        <v>131</v>
      </c>
      <c r="H47" s="115"/>
      <c r="I47" s="116"/>
      <c r="J47" s="116"/>
      <c r="K47" s="116"/>
      <c r="L47" s="117" t="s">
        <v>6</v>
      </c>
      <c r="M47" s="115"/>
      <c r="N47" s="116"/>
      <c r="O47" s="116"/>
      <c r="P47" s="116"/>
      <c r="Q47" s="117" t="s">
        <v>6</v>
      </c>
      <c r="R47" s="115"/>
      <c r="S47" s="116"/>
      <c r="T47" s="116"/>
      <c r="U47" s="116"/>
      <c r="V47" s="125" t="s">
        <v>6</v>
      </c>
      <c r="W47" s="115"/>
      <c r="X47" s="116"/>
      <c r="Y47" s="116"/>
      <c r="Z47" s="116"/>
      <c r="AA47" s="117" t="s">
        <v>6</v>
      </c>
      <c r="AB47" s="115"/>
      <c r="AC47" s="116"/>
      <c r="AD47" s="116"/>
      <c r="AE47" s="116"/>
      <c r="AF47" s="117" t="s">
        <v>6</v>
      </c>
      <c r="AG47" s="115"/>
      <c r="AH47" s="116"/>
      <c r="AI47" s="116"/>
      <c r="AJ47" s="116"/>
      <c r="AK47" s="117" t="s">
        <v>6</v>
      </c>
      <c r="AL47" s="115"/>
      <c r="AM47" s="116"/>
      <c r="AN47" s="116"/>
      <c r="AO47" s="116"/>
      <c r="AP47" s="117" t="s">
        <v>6</v>
      </c>
      <c r="AQ47" s="115"/>
      <c r="AR47" s="116"/>
      <c r="AS47" s="116"/>
      <c r="AT47" s="116"/>
      <c r="AU47" s="117" t="s">
        <v>6</v>
      </c>
      <c r="AV47" s="115"/>
      <c r="AW47" s="116"/>
      <c r="AX47" s="116"/>
      <c r="AY47" s="116"/>
      <c r="AZ47" s="117" t="s">
        <v>6</v>
      </c>
      <c r="BA47" s="115"/>
      <c r="BB47" s="116"/>
      <c r="BC47" s="116"/>
      <c r="BD47" s="116"/>
      <c r="BE47" s="117" t="s">
        <v>6</v>
      </c>
    </row>
    <row r="48" spans="1:57" ht="11.25" customHeight="1" x14ac:dyDescent="0.4">
      <c r="A48" s="137"/>
      <c r="B48" s="138"/>
      <c r="C48" s="138"/>
      <c r="D48" s="138"/>
      <c r="E48" s="139"/>
      <c r="F48" s="141">
        <f t="shared" si="2"/>
        <v>0</v>
      </c>
      <c r="G48" s="143"/>
      <c r="H48" s="115"/>
      <c r="I48" s="116"/>
      <c r="J48" s="116"/>
      <c r="K48" s="116"/>
      <c r="L48" s="117"/>
      <c r="M48" s="115"/>
      <c r="N48" s="116"/>
      <c r="O48" s="116"/>
      <c r="P48" s="116"/>
      <c r="Q48" s="117"/>
      <c r="R48" s="115"/>
      <c r="S48" s="116"/>
      <c r="T48" s="116"/>
      <c r="U48" s="116"/>
      <c r="V48" s="125"/>
      <c r="W48" s="115"/>
      <c r="X48" s="116"/>
      <c r="Y48" s="116"/>
      <c r="Z48" s="116"/>
      <c r="AA48" s="117"/>
      <c r="AB48" s="115"/>
      <c r="AC48" s="116"/>
      <c r="AD48" s="116"/>
      <c r="AE48" s="116"/>
      <c r="AF48" s="117"/>
      <c r="AG48" s="115"/>
      <c r="AH48" s="116"/>
      <c r="AI48" s="116"/>
      <c r="AJ48" s="116"/>
      <c r="AK48" s="117"/>
      <c r="AL48" s="115"/>
      <c r="AM48" s="116"/>
      <c r="AN48" s="116"/>
      <c r="AO48" s="116"/>
      <c r="AP48" s="117"/>
      <c r="AQ48" s="115"/>
      <c r="AR48" s="116"/>
      <c r="AS48" s="116"/>
      <c r="AT48" s="116"/>
      <c r="AU48" s="117"/>
      <c r="AV48" s="115"/>
      <c r="AW48" s="116"/>
      <c r="AX48" s="116"/>
      <c r="AY48" s="116"/>
      <c r="AZ48" s="117"/>
      <c r="BA48" s="115"/>
      <c r="BB48" s="116"/>
      <c r="BC48" s="116"/>
      <c r="BD48" s="116"/>
      <c r="BE48" s="117"/>
    </row>
    <row r="49" spans="1:32" ht="11.25" customHeight="1" thickBot="1" x14ac:dyDescent="0.45">
      <c r="A49" s="51"/>
      <c r="B49" s="51"/>
      <c r="C49" s="51"/>
      <c r="D49" s="51"/>
      <c r="E49" s="51"/>
      <c r="F49" s="91"/>
      <c r="G49" s="92"/>
      <c r="H49" s="86"/>
      <c r="I49" s="6" t="s">
        <v>29</v>
      </c>
      <c r="J49" s="86"/>
      <c r="K49" s="86"/>
      <c r="L49" s="87"/>
      <c r="M49" s="86"/>
      <c r="N49" s="86"/>
      <c r="O49" s="86"/>
      <c r="P49" s="86"/>
      <c r="Q49" s="87"/>
      <c r="R49" s="86"/>
      <c r="S49" s="86"/>
      <c r="T49" s="86"/>
      <c r="U49" s="86"/>
      <c r="V49" s="88"/>
      <c r="W49" s="86"/>
      <c r="X49" s="86"/>
      <c r="Y49" s="89"/>
      <c r="Z49" s="89"/>
      <c r="AA49" s="90"/>
      <c r="AB49" s="89"/>
      <c r="AC49" s="89"/>
      <c r="AD49" s="89"/>
      <c r="AE49" s="89"/>
      <c r="AF49" s="90"/>
    </row>
    <row r="50" spans="1:32" s="6" customFormat="1" ht="12" customHeight="1" thickTop="1" x14ac:dyDescent="0.4">
      <c r="A50" s="118" t="s">
        <v>138</v>
      </c>
      <c r="B50" s="118"/>
      <c r="C50" s="118"/>
      <c r="D50" s="118"/>
      <c r="E50" s="119"/>
      <c r="F50" s="120">
        <f>SUM(F14,F15,F17,F47)</f>
        <v>0</v>
      </c>
      <c r="G50" s="122" t="s">
        <v>6</v>
      </c>
      <c r="Y50" s="95"/>
      <c r="Z50" s="95"/>
      <c r="AA50" s="95"/>
      <c r="AB50" s="95"/>
      <c r="AC50" s="95"/>
      <c r="AD50" s="95"/>
      <c r="AE50" s="95"/>
      <c r="AF50" s="95"/>
    </row>
    <row r="51" spans="1:32" ht="9.75" customHeight="1" thickBot="1" x14ac:dyDescent="0.45">
      <c r="A51" s="118"/>
      <c r="B51" s="118"/>
      <c r="C51" s="118"/>
      <c r="D51" s="118"/>
      <c r="E51" s="119"/>
      <c r="F51" s="121"/>
      <c r="G51" s="123"/>
      <c r="H51" s="6" t="s">
        <v>145</v>
      </c>
      <c r="I51" s="6"/>
      <c r="X51" s="95"/>
      <c r="Y51" s="95"/>
      <c r="Z51" s="95"/>
      <c r="AA51" s="95"/>
      <c r="AB51" s="95"/>
      <c r="AC51" s="95"/>
      <c r="AD51" s="95"/>
      <c r="AE51" s="95"/>
      <c r="AF51" s="95"/>
    </row>
    <row r="52" spans="1:32" ht="4.5" customHeight="1" thickTop="1" x14ac:dyDescent="0.4">
      <c r="A52" s="96"/>
      <c r="B52" s="96"/>
      <c r="C52" s="96"/>
      <c r="D52" s="96"/>
      <c r="E52" s="96"/>
      <c r="F52" s="91"/>
      <c r="G52" s="101"/>
      <c r="X52" s="95"/>
      <c r="Y52" s="95"/>
      <c r="Z52" s="95"/>
      <c r="AA52" s="95"/>
      <c r="AB52" s="95"/>
      <c r="AC52" s="95"/>
      <c r="AD52" s="95"/>
      <c r="AE52" s="95"/>
      <c r="AF52" s="95"/>
    </row>
    <row r="53" spans="1:32" ht="15" customHeight="1" x14ac:dyDescent="0.4">
      <c r="A53" s="70" t="str">
        <f ca="1">"⑤"&amp;$G$27&amp;"年中に下記事項に当てはまるものがあるかお答えください。"</f>
        <v>⑤2025年中に下記事項に当てはまるものがあるかお答えください。</v>
      </c>
      <c r="F53" s="6"/>
      <c r="AF53" s="7"/>
    </row>
    <row r="54" spans="1:32" ht="16.5" customHeight="1" x14ac:dyDescent="0.4">
      <c r="A54" s="77" t="s">
        <v>105</v>
      </c>
      <c r="B54" s="97" t="str">
        <f ca="1">"昨年、国税庁ＨＰで作成した"&amp;TEXT(DATE($G$27-1,1,1),"ggge")&amp;"年分の確定申告書の保存データを持参できない"</f>
        <v>昨年、国税庁ＨＰで作成した令和6年分の確定申告書の保存データを持参できない</v>
      </c>
      <c r="C54" s="97"/>
      <c r="D54" s="97"/>
      <c r="E54" s="97"/>
      <c r="F54" s="97"/>
      <c r="G54" s="97"/>
      <c r="H54" s="97"/>
      <c r="I54" s="97"/>
      <c r="J54" s="97"/>
      <c r="K54" s="97"/>
      <c r="L54" s="97"/>
      <c r="M54" s="97"/>
      <c r="N54" s="97"/>
      <c r="O54" s="97"/>
      <c r="P54" s="97"/>
      <c r="Q54" s="97"/>
      <c r="R54" s="97"/>
      <c r="S54" s="97"/>
      <c r="T54" s="97"/>
      <c r="U54" s="97"/>
      <c r="V54" s="97"/>
      <c r="W54" s="97"/>
      <c r="X54" s="104"/>
      <c r="Y54" s="97"/>
      <c r="Z54" s="82"/>
      <c r="AA54" s="83"/>
      <c r="AB54" s="83"/>
      <c r="AC54" s="83"/>
      <c r="AD54" s="83"/>
      <c r="AE54" s="102"/>
      <c r="AF54" s="103"/>
    </row>
    <row r="55" spans="1:32" ht="16.5" customHeight="1" x14ac:dyDescent="0.4">
      <c r="A55" s="77" t="s">
        <v>106</v>
      </c>
      <c r="B55" s="97" t="s">
        <v>114</v>
      </c>
      <c r="C55" s="97"/>
      <c r="D55" s="97"/>
      <c r="E55" s="97"/>
      <c r="F55" s="97"/>
      <c r="G55" s="97"/>
      <c r="H55" s="97"/>
      <c r="I55" s="97"/>
      <c r="J55" s="97"/>
      <c r="K55" s="97"/>
      <c r="L55" s="97"/>
      <c r="M55" s="97"/>
      <c r="N55" s="97"/>
      <c r="O55" s="97"/>
      <c r="P55" s="97"/>
      <c r="Q55" s="97"/>
      <c r="R55" s="97"/>
      <c r="S55" s="97"/>
      <c r="T55" s="97"/>
      <c r="U55" s="97"/>
      <c r="V55" s="97"/>
      <c r="W55" s="97"/>
      <c r="X55" s="104"/>
      <c r="Y55" s="97"/>
      <c r="Z55" s="82"/>
      <c r="AA55" s="83"/>
      <c r="AB55" s="83"/>
      <c r="AC55" s="83"/>
      <c r="AD55" s="83"/>
      <c r="AE55" s="102"/>
      <c r="AF55" s="103"/>
    </row>
    <row r="56" spans="1:32" ht="16.5" customHeight="1" x14ac:dyDescent="0.4">
      <c r="A56" s="77" t="s">
        <v>107</v>
      </c>
      <c r="B56" s="97" t="s">
        <v>115</v>
      </c>
      <c r="C56" s="97"/>
      <c r="D56" s="97"/>
      <c r="E56" s="97"/>
      <c r="F56" s="97"/>
      <c r="G56" s="97"/>
      <c r="H56" s="97"/>
      <c r="I56" s="97"/>
      <c r="J56" s="97"/>
      <c r="K56" s="97"/>
      <c r="L56" s="97"/>
      <c r="M56" s="97"/>
      <c r="N56" s="97"/>
      <c r="O56" s="97"/>
      <c r="P56" s="97"/>
      <c r="Q56" s="97"/>
      <c r="R56" s="97"/>
      <c r="S56" s="97"/>
      <c r="T56" s="97"/>
      <c r="U56" s="97"/>
      <c r="V56" s="97"/>
      <c r="W56" s="97"/>
      <c r="X56" s="104"/>
      <c r="Y56" s="97"/>
      <c r="Z56" s="82"/>
      <c r="AA56" s="83"/>
      <c r="AB56" s="83"/>
      <c r="AC56" s="83"/>
      <c r="AD56" s="83"/>
      <c r="AE56" s="102"/>
      <c r="AF56" s="103"/>
    </row>
    <row r="57" spans="1:32" ht="16.5" customHeight="1" x14ac:dyDescent="0.4">
      <c r="A57" s="77" t="s">
        <v>108</v>
      </c>
      <c r="B57" s="97" t="s">
        <v>116</v>
      </c>
      <c r="C57" s="97"/>
      <c r="D57" s="97"/>
      <c r="E57" s="97"/>
      <c r="F57" s="97"/>
      <c r="G57" s="97"/>
      <c r="H57" s="97"/>
      <c r="I57" s="97"/>
      <c r="J57" s="97"/>
      <c r="K57" s="97"/>
      <c r="L57" s="97" t="s">
        <v>84</v>
      </c>
      <c r="M57" s="97"/>
      <c r="N57" s="97"/>
      <c r="O57" s="97"/>
      <c r="P57" s="97"/>
      <c r="Q57" s="97"/>
      <c r="R57" s="97"/>
      <c r="S57" s="114"/>
      <c r="T57" s="114"/>
      <c r="U57" s="114"/>
      <c r="V57" s="114"/>
      <c r="W57" s="114"/>
      <c r="X57" s="99" t="s">
        <v>6</v>
      </c>
      <c r="Y57" s="97"/>
      <c r="Z57" s="82"/>
      <c r="AA57" s="83"/>
      <c r="AB57" s="83"/>
      <c r="AC57" s="83"/>
      <c r="AD57" s="83"/>
      <c r="AE57" s="102"/>
      <c r="AF57" s="103"/>
    </row>
    <row r="58" spans="1:32" ht="16.5" customHeight="1" x14ac:dyDescent="0.4">
      <c r="A58" s="77" t="s">
        <v>109</v>
      </c>
      <c r="B58" s="97" t="s">
        <v>117</v>
      </c>
      <c r="C58" s="97"/>
      <c r="D58" s="97"/>
      <c r="E58" s="97"/>
      <c r="F58" s="97"/>
      <c r="G58" s="99"/>
      <c r="H58" s="97"/>
      <c r="I58" s="124" t="s">
        <v>143</v>
      </c>
      <c r="J58" s="124"/>
      <c r="K58" s="124"/>
      <c r="L58" s="124"/>
      <c r="M58" s="124"/>
      <c r="N58" s="124"/>
      <c r="O58" s="124"/>
      <c r="P58" s="124"/>
      <c r="Q58" s="124"/>
      <c r="R58" s="124"/>
      <c r="S58" s="124"/>
      <c r="T58" s="124"/>
      <c r="U58" s="124"/>
      <c r="V58" s="124"/>
      <c r="W58" s="100"/>
      <c r="Y58" s="100"/>
      <c r="Z58" s="82"/>
      <c r="AA58" s="83"/>
      <c r="AB58" s="83"/>
      <c r="AC58" s="83"/>
      <c r="AD58" s="83"/>
      <c r="AE58" s="102"/>
      <c r="AF58" s="103"/>
    </row>
    <row r="59" spans="1:32" ht="16.5" customHeight="1" x14ac:dyDescent="0.4">
      <c r="A59" s="77" t="s">
        <v>110</v>
      </c>
      <c r="B59" s="97" t="str">
        <f ca="1">""&amp;$G$27&amp;"年中に住宅ローン減税の対象住宅に居住を開始した（住宅ローン減税初回申告）"</f>
        <v>2025年中に住宅ローン減税の対象住宅に居住を開始した（住宅ローン減税初回申告）</v>
      </c>
      <c r="C59" s="97"/>
      <c r="D59" s="97"/>
      <c r="E59" s="97"/>
      <c r="F59" s="97"/>
      <c r="G59" s="97"/>
      <c r="H59" s="97"/>
      <c r="I59" s="97"/>
      <c r="J59" s="97"/>
      <c r="K59" s="97"/>
      <c r="L59" s="97"/>
      <c r="M59" s="97"/>
      <c r="N59" s="97"/>
      <c r="O59" s="97"/>
      <c r="P59" s="97"/>
      <c r="Q59" s="97"/>
      <c r="R59" s="97"/>
      <c r="S59" s="97"/>
      <c r="T59" s="97"/>
      <c r="U59" s="97"/>
      <c r="V59" s="97"/>
      <c r="W59" s="97"/>
      <c r="X59" s="97"/>
      <c r="Y59" s="97"/>
      <c r="Z59" s="82"/>
      <c r="AA59" s="83"/>
      <c r="AB59" s="83"/>
      <c r="AC59" s="83"/>
      <c r="AD59" s="83"/>
      <c r="AE59" s="102"/>
      <c r="AF59" s="103"/>
    </row>
    <row r="60" spans="1:32" ht="16.5" customHeight="1" x14ac:dyDescent="0.4">
      <c r="A60" s="77" t="s">
        <v>111</v>
      </c>
      <c r="B60" s="97" t="str">
        <f ca="1">""&amp;$G$27&amp;"年中に所有する不動産（自宅・投資用問わず）を売却した"</f>
        <v>2025年中に所有する不動産（自宅・投資用問わず）を売却した</v>
      </c>
      <c r="C60" s="97"/>
      <c r="D60" s="97"/>
      <c r="E60" s="97"/>
      <c r="F60" s="97"/>
      <c r="G60" s="97"/>
      <c r="H60" s="97"/>
      <c r="I60" s="97"/>
      <c r="J60" s="97"/>
      <c r="K60" s="97"/>
      <c r="L60" s="97"/>
      <c r="M60" s="97"/>
      <c r="N60" s="97"/>
      <c r="O60" s="97"/>
      <c r="P60" s="97"/>
      <c r="Q60" s="97"/>
      <c r="R60" s="97"/>
      <c r="S60" s="97"/>
      <c r="T60" s="97"/>
      <c r="U60" s="97"/>
      <c r="V60" s="97"/>
      <c r="W60" s="97"/>
      <c r="X60" s="97"/>
      <c r="Y60" s="97"/>
      <c r="Z60" s="82"/>
      <c r="AA60" s="83"/>
      <c r="AB60" s="83"/>
      <c r="AC60" s="83"/>
      <c r="AD60" s="83"/>
      <c r="AE60" s="102"/>
      <c r="AF60" s="103"/>
    </row>
    <row r="61" spans="1:32" ht="16.5" customHeight="1" x14ac:dyDescent="0.4">
      <c r="A61" s="77" t="s">
        <v>112</v>
      </c>
      <c r="B61" s="97" t="s">
        <v>118</v>
      </c>
      <c r="C61" s="97"/>
      <c r="D61" s="97"/>
      <c r="E61" s="97"/>
      <c r="F61" s="97"/>
      <c r="G61" s="97"/>
      <c r="H61" s="97"/>
      <c r="I61" s="97" t="s">
        <v>86</v>
      </c>
      <c r="J61" s="97"/>
      <c r="K61" s="97"/>
      <c r="L61" s="97"/>
      <c r="M61" s="97"/>
      <c r="N61" s="97"/>
      <c r="O61" s="97"/>
      <c r="P61" s="97"/>
      <c r="Q61" s="97"/>
      <c r="R61" s="97"/>
      <c r="S61" s="114"/>
      <c r="T61" s="114"/>
      <c r="U61" s="114"/>
      <c r="V61" s="114"/>
      <c r="W61" s="114"/>
      <c r="X61" s="99" t="s">
        <v>6</v>
      </c>
      <c r="Y61" s="97"/>
      <c r="Z61" s="82"/>
      <c r="AA61" s="83"/>
      <c r="AB61" s="83"/>
      <c r="AC61" s="83"/>
      <c r="AD61" s="83"/>
      <c r="AE61" s="102"/>
      <c r="AF61" s="103"/>
    </row>
    <row r="62" spans="1:32" ht="16.5" customHeight="1" x14ac:dyDescent="0.4">
      <c r="A62" s="77" t="s">
        <v>113</v>
      </c>
      <c r="B62" s="97" t="s">
        <v>119</v>
      </c>
      <c r="C62" s="97"/>
      <c r="D62" s="97"/>
      <c r="E62" s="97"/>
      <c r="F62" s="97"/>
      <c r="G62" s="97"/>
      <c r="H62" s="97"/>
      <c r="I62" s="97"/>
      <c r="J62" s="97"/>
      <c r="K62" s="97"/>
      <c r="L62" s="97"/>
      <c r="M62" s="97"/>
      <c r="N62" s="97"/>
      <c r="O62" s="97"/>
      <c r="P62" s="97"/>
      <c r="Q62" s="97"/>
      <c r="R62" s="97"/>
      <c r="S62" s="97"/>
      <c r="T62" s="97"/>
      <c r="U62" s="97"/>
      <c r="V62" s="97"/>
      <c r="W62" s="97"/>
      <c r="X62" s="97"/>
      <c r="Y62" s="97"/>
      <c r="Z62" s="82"/>
      <c r="AA62" s="83"/>
      <c r="AB62" s="83"/>
      <c r="AC62" s="83"/>
      <c r="AD62" s="83"/>
      <c r="AE62" s="102"/>
      <c r="AF62" s="103"/>
    </row>
    <row r="63" spans="1:32" ht="30" customHeight="1" x14ac:dyDescent="0.4">
      <c r="A63" s="112" t="s">
        <v>87</v>
      </c>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row>
    <row r="64" spans="1:32" ht="12" customHeight="1" x14ac:dyDescent="0.4">
      <c r="A64" s="72" t="s">
        <v>88</v>
      </c>
      <c r="B64" s="71" t="s">
        <v>89</v>
      </c>
      <c r="C64" s="71"/>
    </row>
    <row r="65" spans="1:3" ht="12" customHeight="1" x14ac:dyDescent="0.4">
      <c r="A65" s="71"/>
      <c r="B65" s="71" t="s">
        <v>90</v>
      </c>
      <c r="C65" s="71"/>
    </row>
  </sheetData>
  <sheetProtection sheet="1" objects="1" scenarios="1"/>
  <mergeCells count="366">
    <mergeCell ref="AU47:AU48"/>
    <mergeCell ref="AL38:AO38"/>
    <mergeCell ref="AL47:AO48"/>
    <mergeCell ref="AP47:AP48"/>
    <mergeCell ref="AL27:AP27"/>
    <mergeCell ref="BA15:BD15"/>
    <mergeCell ref="BA16:BD16"/>
    <mergeCell ref="BA17:BD17"/>
    <mergeCell ref="BA18:BD18"/>
    <mergeCell ref="BA19:BE19"/>
    <mergeCell ref="AQ17:AT17"/>
    <mergeCell ref="AQ18:AT18"/>
    <mergeCell ref="AQ19:AU19"/>
    <mergeCell ref="AQ20:AT20"/>
    <mergeCell ref="AQ21:AT21"/>
    <mergeCell ref="AL21:AO21"/>
    <mergeCell ref="AL22:AO22"/>
    <mergeCell ref="I58:V58"/>
    <mergeCell ref="BA26:BE26"/>
    <mergeCell ref="BA27:BE27"/>
    <mergeCell ref="BA25:BE25"/>
    <mergeCell ref="BA28:BE28"/>
    <mergeCell ref="BA37:BD37"/>
    <mergeCell ref="BA38:BD38"/>
    <mergeCell ref="BA47:BD48"/>
    <mergeCell ref="BE47:BE48"/>
    <mergeCell ref="AV25:AZ25"/>
    <mergeCell ref="AV28:AZ28"/>
    <mergeCell ref="AV37:AY37"/>
    <mergeCell ref="AV38:AY38"/>
    <mergeCell ref="AV47:AY48"/>
    <mergeCell ref="AZ47:AZ48"/>
    <mergeCell ref="AV27:AZ27"/>
    <mergeCell ref="AQ37:AT37"/>
    <mergeCell ref="AQ38:AT38"/>
    <mergeCell ref="AQ47:AT48"/>
    <mergeCell ref="AQ27:AU27"/>
    <mergeCell ref="AQ25:AU25"/>
    <mergeCell ref="AQ28:AU28"/>
    <mergeCell ref="AL28:AP28"/>
    <mergeCell ref="AL37:AO37"/>
    <mergeCell ref="BA6:BE6"/>
    <mergeCell ref="BA7:BC7"/>
    <mergeCell ref="BD7:BE7"/>
    <mergeCell ref="BA8:BA9"/>
    <mergeCell ref="BB8:BC8"/>
    <mergeCell ref="BD8:BE8"/>
    <mergeCell ref="BB9:BC9"/>
    <mergeCell ref="BD9:BE9"/>
    <mergeCell ref="BA10:BE10"/>
    <mergeCell ref="BA11:BE11"/>
    <mergeCell ref="BA12:BD12"/>
    <mergeCell ref="BA13:BD13"/>
    <mergeCell ref="BA14:BD14"/>
    <mergeCell ref="AV21:AY21"/>
    <mergeCell ref="AV22:AY22"/>
    <mergeCell ref="AV23:AY23"/>
    <mergeCell ref="AV24:AZ24"/>
    <mergeCell ref="AV26:AZ26"/>
    <mergeCell ref="AV16:AY16"/>
    <mergeCell ref="AV17:AY17"/>
    <mergeCell ref="AV18:AY18"/>
    <mergeCell ref="AV19:AZ19"/>
    <mergeCell ref="AV20:AY20"/>
    <mergeCell ref="AV11:AZ11"/>
    <mergeCell ref="AV12:AY12"/>
    <mergeCell ref="AV13:AY13"/>
    <mergeCell ref="AV14:AY14"/>
    <mergeCell ref="AV15:AY15"/>
    <mergeCell ref="BA20:BD20"/>
    <mergeCell ref="BA21:BD21"/>
    <mergeCell ref="BA22:BD22"/>
    <mergeCell ref="BA23:BD23"/>
    <mergeCell ref="BA24:BE24"/>
    <mergeCell ref="AV6:AZ6"/>
    <mergeCell ref="AV7:AX7"/>
    <mergeCell ref="AY7:AZ7"/>
    <mergeCell ref="AV8:AV9"/>
    <mergeCell ref="AW8:AX8"/>
    <mergeCell ref="AY8:AZ8"/>
    <mergeCell ref="AW9:AX9"/>
    <mergeCell ref="AY9:AZ9"/>
    <mergeCell ref="AV10:AZ10"/>
    <mergeCell ref="AQ6:AU6"/>
    <mergeCell ref="AQ7:AS7"/>
    <mergeCell ref="AT7:AU7"/>
    <mergeCell ref="AQ8:AQ9"/>
    <mergeCell ref="AR8:AS8"/>
    <mergeCell ref="AT8:AU8"/>
    <mergeCell ref="AR9:AS9"/>
    <mergeCell ref="AT9:AU9"/>
    <mergeCell ref="AQ10:AU10"/>
    <mergeCell ref="AQ11:AU11"/>
    <mergeCell ref="AQ12:AT12"/>
    <mergeCell ref="AQ13:AT13"/>
    <mergeCell ref="AQ14:AT14"/>
    <mergeCell ref="AQ15:AT15"/>
    <mergeCell ref="AQ16:AT16"/>
    <mergeCell ref="AL23:AO23"/>
    <mergeCell ref="AL24:AP24"/>
    <mergeCell ref="AL26:AP26"/>
    <mergeCell ref="AL25:AP25"/>
    <mergeCell ref="AL11:AP11"/>
    <mergeCell ref="AL12:AO12"/>
    <mergeCell ref="AL13:AO13"/>
    <mergeCell ref="AL14:AO14"/>
    <mergeCell ref="AL15:AO15"/>
    <mergeCell ref="AL16:AO16"/>
    <mergeCell ref="AL17:AO17"/>
    <mergeCell ref="AQ22:AT22"/>
    <mergeCell ref="AQ23:AT23"/>
    <mergeCell ref="AQ24:AU24"/>
    <mergeCell ref="AQ26:AU26"/>
    <mergeCell ref="AL18:AO18"/>
    <mergeCell ref="AL19:AP19"/>
    <mergeCell ref="AL20:AO20"/>
    <mergeCell ref="AG47:AJ48"/>
    <mergeCell ref="AK47:AK48"/>
    <mergeCell ref="AG24:AK24"/>
    <mergeCell ref="AG26:AK26"/>
    <mergeCell ref="AG27:AK27"/>
    <mergeCell ref="AG25:AK25"/>
    <mergeCell ref="AG28:AK28"/>
    <mergeCell ref="AG37:AJ37"/>
    <mergeCell ref="AG38:AJ38"/>
    <mergeCell ref="AG19:AK19"/>
    <mergeCell ref="AG20:AJ20"/>
    <mergeCell ref="AG21:AJ21"/>
    <mergeCell ref="AG22:AJ22"/>
    <mergeCell ref="AG23:AJ23"/>
    <mergeCell ref="AL6:AP6"/>
    <mergeCell ref="AL7:AN7"/>
    <mergeCell ref="AO7:AP7"/>
    <mergeCell ref="AL8:AL9"/>
    <mergeCell ref="AM8:AN8"/>
    <mergeCell ref="AO8:AP8"/>
    <mergeCell ref="AM9:AN9"/>
    <mergeCell ref="AO9:AP9"/>
    <mergeCell ref="AL10:AP10"/>
    <mergeCell ref="AG6:AK6"/>
    <mergeCell ref="AG7:AI7"/>
    <mergeCell ref="AJ7:AK7"/>
    <mergeCell ref="AG8:AG9"/>
    <mergeCell ref="AH8:AI8"/>
    <mergeCell ref="AJ8:AK8"/>
    <mergeCell ref="AH9:AI9"/>
    <mergeCell ref="AJ9:AK9"/>
    <mergeCell ref="AG10:AK10"/>
    <mergeCell ref="AG11:AK11"/>
    <mergeCell ref="AG12:AJ12"/>
    <mergeCell ref="AG13:AJ13"/>
    <mergeCell ref="AG14:AJ14"/>
    <mergeCell ref="AG15:AJ15"/>
    <mergeCell ref="AG16:AJ16"/>
    <mergeCell ref="AG17:AJ17"/>
    <mergeCell ref="AG18:AJ18"/>
    <mergeCell ref="B18:E18"/>
    <mergeCell ref="H18:K18"/>
    <mergeCell ref="M18:P18"/>
    <mergeCell ref="R18:U18"/>
    <mergeCell ref="W18:Z18"/>
    <mergeCell ref="W14:Z14"/>
    <mergeCell ref="AB14:AE14"/>
    <mergeCell ref="B13:E13"/>
    <mergeCell ref="H13:K13"/>
    <mergeCell ref="F12:G12"/>
    <mergeCell ref="B12:E12"/>
    <mergeCell ref="AB12:AE12"/>
    <mergeCell ref="R11:V11"/>
    <mergeCell ref="W11:AA11"/>
    <mergeCell ref="AB11:AF11"/>
    <mergeCell ref="F11:G11"/>
    <mergeCell ref="A1:L2"/>
    <mergeCell ref="H6:L6"/>
    <mergeCell ref="M6:Q6"/>
    <mergeCell ref="R6:V6"/>
    <mergeCell ref="W6:AA6"/>
    <mergeCell ref="I9:J9"/>
    <mergeCell ref="K9:L9"/>
    <mergeCell ref="N9:O9"/>
    <mergeCell ref="P9:Q9"/>
    <mergeCell ref="S9:T9"/>
    <mergeCell ref="U9:V9"/>
    <mergeCell ref="X9:Y9"/>
    <mergeCell ref="Z9:AA9"/>
    <mergeCell ref="Q1:T2"/>
    <mergeCell ref="A3:AF4"/>
    <mergeCell ref="AE1:AF2"/>
    <mergeCell ref="U1:AD2"/>
    <mergeCell ref="P7:Q7"/>
    <mergeCell ref="F8:G9"/>
    <mergeCell ref="K7:L7"/>
    <mergeCell ref="H7:J7"/>
    <mergeCell ref="M7:O7"/>
    <mergeCell ref="A6:A7"/>
    <mergeCell ref="A8:A9"/>
    <mergeCell ref="B8:E9"/>
    <mergeCell ref="U8:V8"/>
    <mergeCell ref="AB6:AF6"/>
    <mergeCell ref="F6:G7"/>
    <mergeCell ref="B6:E7"/>
    <mergeCell ref="X8:Y8"/>
    <mergeCell ref="Z8:AA8"/>
    <mergeCell ref="AC8:AD8"/>
    <mergeCell ref="AE8:AF8"/>
    <mergeCell ref="AB7:AD7"/>
    <mergeCell ref="AE7:AF7"/>
    <mergeCell ref="K8:L8"/>
    <mergeCell ref="W7:Y7"/>
    <mergeCell ref="Z7:AA7"/>
    <mergeCell ref="I8:J8"/>
    <mergeCell ref="N8:O8"/>
    <mergeCell ref="R7:T7"/>
    <mergeCell ref="U7:V7"/>
    <mergeCell ref="AC9:AD9"/>
    <mergeCell ref="AE9:AF9"/>
    <mergeCell ref="P8:Q8"/>
    <mergeCell ref="S8:T8"/>
    <mergeCell ref="B14:E14"/>
    <mergeCell ref="H14:K14"/>
    <mergeCell ref="M14:P14"/>
    <mergeCell ref="R14:U14"/>
    <mergeCell ref="R17:U17"/>
    <mergeCell ref="W17:Z17"/>
    <mergeCell ref="B20:E20"/>
    <mergeCell ref="H20:K20"/>
    <mergeCell ref="M20:P20"/>
    <mergeCell ref="R20:U20"/>
    <mergeCell ref="F19:G19"/>
    <mergeCell ref="B15:E15"/>
    <mergeCell ref="H15:K15"/>
    <mergeCell ref="M15:P15"/>
    <mergeCell ref="R15:U15"/>
    <mergeCell ref="W15:Z15"/>
    <mergeCell ref="B16:E16"/>
    <mergeCell ref="H16:K16"/>
    <mergeCell ref="M16:P16"/>
    <mergeCell ref="R16:U16"/>
    <mergeCell ref="W16:Z16"/>
    <mergeCell ref="B17:E17"/>
    <mergeCell ref="B19:E19"/>
    <mergeCell ref="H19:L19"/>
    <mergeCell ref="H12:K12"/>
    <mergeCell ref="M12:P12"/>
    <mergeCell ref="R12:U12"/>
    <mergeCell ref="W12:Z12"/>
    <mergeCell ref="W20:Z20"/>
    <mergeCell ref="AB20:AE20"/>
    <mergeCell ref="M13:P13"/>
    <mergeCell ref="AB13:AE13"/>
    <mergeCell ref="H17:K17"/>
    <mergeCell ref="M17:P17"/>
    <mergeCell ref="AB19:AF19"/>
    <mergeCell ref="AB15:AE15"/>
    <mergeCell ref="AB16:AE16"/>
    <mergeCell ref="M19:Q19"/>
    <mergeCell ref="R19:V19"/>
    <mergeCell ref="W19:AA19"/>
    <mergeCell ref="AB24:AF24"/>
    <mergeCell ref="W27:AA27"/>
    <mergeCell ref="AB27:AF27"/>
    <mergeCell ref="B26:E26"/>
    <mergeCell ref="B27:E27"/>
    <mergeCell ref="AB26:AF26"/>
    <mergeCell ref="F22:G22"/>
    <mergeCell ref="AB17:AE17"/>
    <mergeCell ref="H22:K22"/>
    <mergeCell ref="M22:P22"/>
    <mergeCell ref="R22:U22"/>
    <mergeCell ref="AB22:AE22"/>
    <mergeCell ref="H21:K21"/>
    <mergeCell ref="M21:P21"/>
    <mergeCell ref="B25:E25"/>
    <mergeCell ref="AB25:AF25"/>
    <mergeCell ref="R21:U21"/>
    <mergeCell ref="AB18:AE18"/>
    <mergeCell ref="F20:G20"/>
    <mergeCell ref="W22:Z22"/>
    <mergeCell ref="B21:E21"/>
    <mergeCell ref="F24:G24"/>
    <mergeCell ref="AB21:AE21"/>
    <mergeCell ref="W21:Z21"/>
    <mergeCell ref="B24:E24"/>
    <mergeCell ref="H24:L24"/>
    <mergeCell ref="M24:Q24"/>
    <mergeCell ref="R24:V24"/>
    <mergeCell ref="W24:AA24"/>
    <mergeCell ref="B23:E23"/>
    <mergeCell ref="R25:V25"/>
    <mergeCell ref="M26:Q26"/>
    <mergeCell ref="R26:V26"/>
    <mergeCell ref="H23:K23"/>
    <mergeCell ref="W26:AA26"/>
    <mergeCell ref="W25:AA25"/>
    <mergeCell ref="A63:AF63"/>
    <mergeCell ref="H8:H9"/>
    <mergeCell ref="M8:M9"/>
    <mergeCell ref="R8:R9"/>
    <mergeCell ref="W8:W9"/>
    <mergeCell ref="AB8:AB9"/>
    <mergeCell ref="M23:P23"/>
    <mergeCell ref="R23:U23"/>
    <mergeCell ref="W23:Z23"/>
    <mergeCell ref="AB23:AE23"/>
    <mergeCell ref="H26:L26"/>
    <mergeCell ref="AB47:AE48"/>
    <mergeCell ref="AF47:AF48"/>
    <mergeCell ref="W47:Z48"/>
    <mergeCell ref="AA47:AA48"/>
    <mergeCell ref="W37:Z37"/>
    <mergeCell ref="W13:Z13"/>
    <mergeCell ref="H10:L10"/>
    <mergeCell ref="M10:Q10"/>
    <mergeCell ref="R10:V10"/>
    <mergeCell ref="W10:AA10"/>
    <mergeCell ref="AB10:AF10"/>
    <mergeCell ref="H11:L11"/>
    <mergeCell ref="M11:Q11"/>
    <mergeCell ref="N2:P2"/>
    <mergeCell ref="N1:P1"/>
    <mergeCell ref="A47:E48"/>
    <mergeCell ref="H47:K48"/>
    <mergeCell ref="L47:L48"/>
    <mergeCell ref="M47:P48"/>
    <mergeCell ref="Q47:Q48"/>
    <mergeCell ref="R47:U48"/>
    <mergeCell ref="V47:V48"/>
    <mergeCell ref="A38:E38"/>
    <mergeCell ref="H38:K38"/>
    <mergeCell ref="M38:P38"/>
    <mergeCell ref="B22:E22"/>
    <mergeCell ref="H25:L25"/>
    <mergeCell ref="M25:Q25"/>
    <mergeCell ref="M27:Q27"/>
    <mergeCell ref="R27:V27"/>
    <mergeCell ref="R38:U38"/>
    <mergeCell ref="H27:L27"/>
    <mergeCell ref="B10:E10"/>
    <mergeCell ref="B11:E11"/>
    <mergeCell ref="F23:G23"/>
    <mergeCell ref="R13:U13"/>
    <mergeCell ref="F10:G10"/>
    <mergeCell ref="S57:W57"/>
    <mergeCell ref="S61:W61"/>
    <mergeCell ref="AB28:AF28"/>
    <mergeCell ref="G39:G40"/>
    <mergeCell ref="A37:E37"/>
    <mergeCell ref="F50:F51"/>
    <mergeCell ref="G50:G51"/>
    <mergeCell ref="A50:E51"/>
    <mergeCell ref="A39:E40"/>
    <mergeCell ref="G47:G48"/>
    <mergeCell ref="F47:F48"/>
    <mergeCell ref="H37:K37"/>
    <mergeCell ref="M37:P37"/>
    <mergeCell ref="W38:Z38"/>
    <mergeCell ref="AB38:AE38"/>
    <mergeCell ref="AB37:AE37"/>
    <mergeCell ref="R37:U37"/>
    <mergeCell ref="F39:F40"/>
    <mergeCell ref="A44:F44"/>
    <mergeCell ref="B28:E28"/>
    <mergeCell ref="H28:L28"/>
    <mergeCell ref="M28:Q28"/>
    <mergeCell ref="R28:V28"/>
    <mergeCell ref="W28:AA28"/>
  </mergeCells>
  <phoneticPr fontId="1"/>
  <conditionalFormatting sqref="H15:K17 M15:P17 R15:U17 W15:Z17 AB15:AE17 AG15:AJ17 AL15:AO17 AQ15:AT17 AV15:AY17 BA15:BD17">
    <cfRule type="expression" dxfId="21" priority="22">
      <formula>H$10="家賃保証"</formula>
    </cfRule>
  </conditionalFormatting>
  <conditionalFormatting sqref="H23:K23 M23:P23 R23:U23 W23:Z23 AB23:AE23 AG23:AJ23 AL23:AO23 AQ23:AT23 AV23:AY23 BA23:BD23">
    <cfRule type="expression" dxfId="20" priority="38">
      <formula>AND(NOT(ISERROR(VALUE(H24))),OR(H23&gt;H22*H24,AND(H23&lt;H22*H24/10,H23&gt;0)))</formula>
    </cfRule>
  </conditionalFormatting>
  <conditionalFormatting sqref="K8:L8">
    <cfRule type="expression" dxfId="19" priority="33">
      <formula>AND(I$8&lt;&gt;"----",K$8&lt;&gt;"")</formula>
    </cfRule>
    <cfRule type="expression" dxfId="18" priority="34">
      <formula>I$8&lt;&gt;"----"</formula>
    </cfRule>
  </conditionalFormatting>
  <conditionalFormatting sqref="P8:Q8">
    <cfRule type="expression" dxfId="17" priority="29">
      <formula>AND(N$8&lt;&gt;"----",P$8&lt;&gt;"")</formula>
    </cfRule>
    <cfRule type="expression" dxfId="16" priority="30">
      <formula>N$8&lt;&gt;"----"</formula>
    </cfRule>
  </conditionalFormatting>
  <conditionalFormatting sqref="U8:V8">
    <cfRule type="expression" dxfId="15" priority="27">
      <formula>AND(S$8&lt;&gt;"----",U$8&lt;&gt;"")</formula>
    </cfRule>
    <cfRule type="expression" dxfId="14" priority="28">
      <formula>S$8&lt;&gt;"----"</formula>
    </cfRule>
  </conditionalFormatting>
  <conditionalFormatting sqref="Z8:AA8">
    <cfRule type="expression" dxfId="13" priority="25">
      <formula>AND(X$8&lt;&gt;"----",Z$8&lt;&gt;"")</formula>
    </cfRule>
    <cfRule type="expression" dxfId="12" priority="26">
      <formula>X$8&lt;&gt;"----"</formula>
    </cfRule>
  </conditionalFormatting>
  <conditionalFormatting sqref="AE8:AF8">
    <cfRule type="expression" dxfId="11" priority="23">
      <formula>AND(AC$8&lt;&gt;"----",AE$8&lt;&gt;"")</formula>
    </cfRule>
    <cfRule type="expression" dxfId="10" priority="24">
      <formula>AC$8&lt;&gt;"----"</formula>
    </cfRule>
  </conditionalFormatting>
  <conditionalFormatting sqref="AJ8:AK8">
    <cfRule type="expression" dxfId="9" priority="19">
      <formula>AND(AH$8&lt;&gt;"----",AJ$8&lt;&gt;"")</formula>
    </cfRule>
    <cfRule type="expression" dxfId="8" priority="20">
      <formula>AH$8&lt;&gt;"----"</formula>
    </cfRule>
  </conditionalFormatting>
  <conditionalFormatting sqref="AO8:AP8">
    <cfRule type="expression" dxfId="7" priority="15">
      <formula>AND(AM$8&lt;&gt;"----",AO$8&lt;&gt;"")</formula>
    </cfRule>
    <cfRule type="expression" dxfId="6" priority="16">
      <formula>AM$8&lt;&gt;"----"</formula>
    </cfRule>
  </conditionalFormatting>
  <conditionalFormatting sqref="AT8:AU8">
    <cfRule type="expression" dxfId="5" priority="11">
      <formula>AND(AR$8&lt;&gt;"----",AT$8&lt;&gt;"")</formula>
    </cfRule>
    <cfRule type="expression" dxfId="4" priority="12">
      <formula>AR$8&lt;&gt;"----"</formula>
    </cfRule>
  </conditionalFormatting>
  <conditionalFormatting sqref="AY8:AZ8">
    <cfRule type="expression" dxfId="3" priority="7">
      <formula>AND(AW$8&lt;&gt;"----",AY$8&lt;&gt;"")</formula>
    </cfRule>
    <cfRule type="expression" dxfId="2" priority="8">
      <formula>AW$8&lt;&gt;"----"</formula>
    </cfRule>
  </conditionalFormatting>
  <conditionalFormatting sqref="BD8:BE8">
    <cfRule type="expression" dxfId="1" priority="3">
      <formula>AND(BB$8&lt;&gt;"----",BD$8&lt;&gt;"")</formula>
    </cfRule>
    <cfRule type="expression" dxfId="0" priority="4">
      <formula>BB$8&lt;&gt;"----"</formula>
    </cfRule>
  </conditionalFormatting>
  <dataValidations count="1">
    <dataValidation type="list" allowBlank="1" showInputMessage="1" sqref="H11:BE11" xr:uid="{88097AA6-4490-4789-AA56-7439E8617307}">
      <formula1>H$28</formula1>
    </dataValidation>
  </dataValidations>
  <hyperlinks>
    <hyperlink ref="I58" r:id="rId1" display="リンク：国税庁HP" xr:uid="{2C4F2F10-1CDE-4A72-BEB4-DD9B748E5866}"/>
  </hyperlinks>
  <printOptions horizontalCentered="1" verticalCentered="1"/>
  <pageMargins left="0.51181102362204722" right="0.23622047244094491" top="0.27559055118110237" bottom="0.27559055118110237" header="0" footer="0"/>
  <pageSetup paperSize="9" scale="87" fitToWidth="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40" r:id="rId5" name="Option Button 16">
              <controlPr defaultSize="0" autoFill="0" autoLine="0" autoPict="0">
                <anchor moveWithCells="1" sizeWithCells="1">
                  <from>
                    <xdr:col>25</xdr:col>
                    <xdr:colOff>190500</xdr:colOff>
                    <xdr:row>53</xdr:row>
                    <xdr:rowOff>19050</xdr:rowOff>
                  </from>
                  <to>
                    <xdr:col>28</xdr:col>
                    <xdr:colOff>104775</xdr:colOff>
                    <xdr:row>53</xdr:row>
                    <xdr:rowOff>200025</xdr:rowOff>
                  </to>
                </anchor>
              </controlPr>
            </control>
          </mc:Choice>
        </mc:AlternateContent>
        <mc:AlternateContent xmlns:mc="http://schemas.openxmlformats.org/markup-compatibility/2006">
          <mc:Choice Requires="x14">
            <control shapeId="1041" r:id="rId6" name="Option Button 17">
              <controlPr defaultSize="0" autoFill="0" autoLine="0" autoPict="0">
                <anchor moveWithCells="1" sizeWithCells="1">
                  <from>
                    <xdr:col>28</xdr:col>
                    <xdr:colOff>85725</xdr:colOff>
                    <xdr:row>53</xdr:row>
                    <xdr:rowOff>19050</xdr:rowOff>
                  </from>
                  <to>
                    <xdr:col>31</xdr:col>
                    <xdr:colOff>9525</xdr:colOff>
                    <xdr:row>53</xdr:row>
                    <xdr:rowOff>200025</xdr:rowOff>
                  </to>
                </anchor>
              </controlPr>
            </control>
          </mc:Choice>
        </mc:AlternateContent>
        <mc:AlternateContent xmlns:mc="http://schemas.openxmlformats.org/markup-compatibility/2006">
          <mc:Choice Requires="x14">
            <control shapeId="1056" r:id="rId7" name="Option Button 32">
              <controlPr defaultSize="0" autoFill="0" autoLine="0" autoPict="0">
                <anchor moveWithCells="1" sizeWithCells="1">
                  <from>
                    <xdr:col>25</xdr:col>
                    <xdr:colOff>190500</xdr:colOff>
                    <xdr:row>54</xdr:row>
                    <xdr:rowOff>19050</xdr:rowOff>
                  </from>
                  <to>
                    <xdr:col>28</xdr:col>
                    <xdr:colOff>104775</xdr:colOff>
                    <xdr:row>54</xdr:row>
                    <xdr:rowOff>200025</xdr:rowOff>
                  </to>
                </anchor>
              </controlPr>
            </control>
          </mc:Choice>
        </mc:AlternateContent>
        <mc:AlternateContent xmlns:mc="http://schemas.openxmlformats.org/markup-compatibility/2006">
          <mc:Choice Requires="x14">
            <control shapeId="1057" r:id="rId8" name="Option Button 33">
              <controlPr defaultSize="0" autoFill="0" autoLine="0" autoPict="0">
                <anchor moveWithCells="1" sizeWithCells="1">
                  <from>
                    <xdr:col>28</xdr:col>
                    <xdr:colOff>85725</xdr:colOff>
                    <xdr:row>54</xdr:row>
                    <xdr:rowOff>19050</xdr:rowOff>
                  </from>
                  <to>
                    <xdr:col>31</xdr:col>
                    <xdr:colOff>9525</xdr:colOff>
                    <xdr:row>54</xdr:row>
                    <xdr:rowOff>200025</xdr:rowOff>
                  </to>
                </anchor>
              </controlPr>
            </control>
          </mc:Choice>
        </mc:AlternateContent>
        <mc:AlternateContent xmlns:mc="http://schemas.openxmlformats.org/markup-compatibility/2006">
          <mc:Choice Requires="x14">
            <control shapeId="1064" r:id="rId9" name="Option Button 40">
              <controlPr defaultSize="0" autoFill="0" autoLine="0" autoPict="0">
                <anchor moveWithCells="1" sizeWithCells="1">
                  <from>
                    <xdr:col>25</xdr:col>
                    <xdr:colOff>190500</xdr:colOff>
                    <xdr:row>55</xdr:row>
                    <xdr:rowOff>19050</xdr:rowOff>
                  </from>
                  <to>
                    <xdr:col>28</xdr:col>
                    <xdr:colOff>104775</xdr:colOff>
                    <xdr:row>55</xdr:row>
                    <xdr:rowOff>200025</xdr:rowOff>
                  </to>
                </anchor>
              </controlPr>
            </control>
          </mc:Choice>
        </mc:AlternateContent>
        <mc:AlternateContent xmlns:mc="http://schemas.openxmlformats.org/markup-compatibility/2006">
          <mc:Choice Requires="x14">
            <control shapeId="1065" r:id="rId10" name="Option Button 41">
              <controlPr defaultSize="0" autoFill="0" autoLine="0" autoPict="0">
                <anchor moveWithCells="1" sizeWithCells="1">
                  <from>
                    <xdr:col>28</xdr:col>
                    <xdr:colOff>85725</xdr:colOff>
                    <xdr:row>55</xdr:row>
                    <xdr:rowOff>19050</xdr:rowOff>
                  </from>
                  <to>
                    <xdr:col>31</xdr:col>
                    <xdr:colOff>9525</xdr:colOff>
                    <xdr:row>55</xdr:row>
                    <xdr:rowOff>200025</xdr:rowOff>
                  </to>
                </anchor>
              </controlPr>
            </control>
          </mc:Choice>
        </mc:AlternateContent>
        <mc:AlternateContent xmlns:mc="http://schemas.openxmlformats.org/markup-compatibility/2006">
          <mc:Choice Requires="x14">
            <control shapeId="1072" r:id="rId11" name="Option Button 48">
              <controlPr defaultSize="0" autoFill="0" autoLine="0" autoPict="0">
                <anchor moveWithCells="1" sizeWithCells="1">
                  <from>
                    <xdr:col>25</xdr:col>
                    <xdr:colOff>190500</xdr:colOff>
                    <xdr:row>56</xdr:row>
                    <xdr:rowOff>19050</xdr:rowOff>
                  </from>
                  <to>
                    <xdr:col>28</xdr:col>
                    <xdr:colOff>104775</xdr:colOff>
                    <xdr:row>56</xdr:row>
                    <xdr:rowOff>200025</xdr:rowOff>
                  </to>
                </anchor>
              </controlPr>
            </control>
          </mc:Choice>
        </mc:AlternateContent>
        <mc:AlternateContent xmlns:mc="http://schemas.openxmlformats.org/markup-compatibility/2006">
          <mc:Choice Requires="x14">
            <control shapeId="1073" r:id="rId12" name="Option Button 49">
              <controlPr defaultSize="0" autoFill="0" autoLine="0" autoPict="0">
                <anchor moveWithCells="1" sizeWithCells="1">
                  <from>
                    <xdr:col>28</xdr:col>
                    <xdr:colOff>95250</xdr:colOff>
                    <xdr:row>56</xdr:row>
                    <xdr:rowOff>19050</xdr:rowOff>
                  </from>
                  <to>
                    <xdr:col>31</xdr:col>
                    <xdr:colOff>9525</xdr:colOff>
                    <xdr:row>56</xdr:row>
                    <xdr:rowOff>200025</xdr:rowOff>
                  </to>
                </anchor>
              </controlPr>
            </control>
          </mc:Choice>
        </mc:AlternateContent>
        <mc:AlternateContent xmlns:mc="http://schemas.openxmlformats.org/markup-compatibility/2006">
          <mc:Choice Requires="x14">
            <control shapeId="1080" r:id="rId13" name="Option Button 56">
              <controlPr defaultSize="0" autoFill="0" autoLine="0" autoPict="0">
                <anchor moveWithCells="1" sizeWithCells="1">
                  <from>
                    <xdr:col>25</xdr:col>
                    <xdr:colOff>190500</xdr:colOff>
                    <xdr:row>59</xdr:row>
                    <xdr:rowOff>19050</xdr:rowOff>
                  </from>
                  <to>
                    <xdr:col>28</xdr:col>
                    <xdr:colOff>104775</xdr:colOff>
                    <xdr:row>59</xdr:row>
                    <xdr:rowOff>200025</xdr:rowOff>
                  </to>
                </anchor>
              </controlPr>
            </control>
          </mc:Choice>
        </mc:AlternateContent>
        <mc:AlternateContent xmlns:mc="http://schemas.openxmlformats.org/markup-compatibility/2006">
          <mc:Choice Requires="x14">
            <control shapeId="1081" r:id="rId14" name="Option Button 57">
              <controlPr defaultSize="0" autoFill="0" autoLine="0" autoPict="0">
                <anchor moveWithCells="1" sizeWithCells="1">
                  <from>
                    <xdr:col>28</xdr:col>
                    <xdr:colOff>85725</xdr:colOff>
                    <xdr:row>59</xdr:row>
                    <xdr:rowOff>19050</xdr:rowOff>
                  </from>
                  <to>
                    <xdr:col>31</xdr:col>
                    <xdr:colOff>9525</xdr:colOff>
                    <xdr:row>59</xdr:row>
                    <xdr:rowOff>200025</xdr:rowOff>
                  </to>
                </anchor>
              </controlPr>
            </control>
          </mc:Choice>
        </mc:AlternateContent>
        <mc:AlternateContent xmlns:mc="http://schemas.openxmlformats.org/markup-compatibility/2006">
          <mc:Choice Requires="x14">
            <control shapeId="1091" r:id="rId15" name="Group Box 67">
              <controlPr defaultSize="0" autoFill="0" autoPict="0">
                <anchor moveWithCells="1">
                  <from>
                    <xdr:col>24</xdr:col>
                    <xdr:colOff>171450</xdr:colOff>
                    <xdr:row>52</xdr:row>
                    <xdr:rowOff>152400</xdr:rowOff>
                  </from>
                  <to>
                    <xdr:col>32</xdr:col>
                    <xdr:colOff>28575</xdr:colOff>
                    <xdr:row>54</xdr:row>
                    <xdr:rowOff>38100</xdr:rowOff>
                  </to>
                </anchor>
              </controlPr>
            </control>
          </mc:Choice>
        </mc:AlternateContent>
        <mc:AlternateContent xmlns:mc="http://schemas.openxmlformats.org/markup-compatibility/2006">
          <mc:Choice Requires="x14">
            <control shapeId="1093" r:id="rId16" name="Group Box 69">
              <controlPr defaultSize="0" autoFill="0" autoPict="0">
                <anchor moveWithCells="1">
                  <from>
                    <xdr:col>24</xdr:col>
                    <xdr:colOff>171450</xdr:colOff>
                    <xdr:row>53</xdr:row>
                    <xdr:rowOff>171450</xdr:rowOff>
                  </from>
                  <to>
                    <xdr:col>32</xdr:col>
                    <xdr:colOff>38100</xdr:colOff>
                    <xdr:row>55</xdr:row>
                    <xdr:rowOff>38100</xdr:rowOff>
                  </to>
                </anchor>
              </controlPr>
            </control>
          </mc:Choice>
        </mc:AlternateContent>
        <mc:AlternateContent xmlns:mc="http://schemas.openxmlformats.org/markup-compatibility/2006">
          <mc:Choice Requires="x14">
            <control shapeId="1096" r:id="rId17" name="Group Box 72">
              <controlPr defaultSize="0" autoFill="0" autoPict="0">
                <anchor moveWithCells="1">
                  <from>
                    <xdr:col>24</xdr:col>
                    <xdr:colOff>171450</xdr:colOff>
                    <xdr:row>54</xdr:row>
                    <xdr:rowOff>171450</xdr:rowOff>
                  </from>
                  <to>
                    <xdr:col>32</xdr:col>
                    <xdr:colOff>28575</xdr:colOff>
                    <xdr:row>56</xdr:row>
                    <xdr:rowOff>38100</xdr:rowOff>
                  </to>
                </anchor>
              </controlPr>
            </control>
          </mc:Choice>
        </mc:AlternateContent>
        <mc:AlternateContent xmlns:mc="http://schemas.openxmlformats.org/markup-compatibility/2006">
          <mc:Choice Requires="x14">
            <control shapeId="1026" r:id="rId18" name="Option Button 2">
              <controlPr defaultSize="0" autoFill="0" autoLine="0" autoPict="0">
                <anchor moveWithCells="1" sizeWithCells="1">
                  <from>
                    <xdr:col>25</xdr:col>
                    <xdr:colOff>190500</xdr:colOff>
                    <xdr:row>58</xdr:row>
                    <xdr:rowOff>19050</xdr:rowOff>
                  </from>
                  <to>
                    <xdr:col>28</xdr:col>
                    <xdr:colOff>104775</xdr:colOff>
                    <xdr:row>58</xdr:row>
                    <xdr:rowOff>200025</xdr:rowOff>
                  </to>
                </anchor>
              </controlPr>
            </control>
          </mc:Choice>
        </mc:AlternateContent>
        <mc:AlternateContent xmlns:mc="http://schemas.openxmlformats.org/markup-compatibility/2006">
          <mc:Choice Requires="x14">
            <control shapeId="1027" r:id="rId19" name="Option Button 3">
              <controlPr defaultSize="0" autoFill="0" autoLine="0" autoPict="0">
                <anchor moveWithCells="1" sizeWithCells="1">
                  <from>
                    <xdr:col>28</xdr:col>
                    <xdr:colOff>85725</xdr:colOff>
                    <xdr:row>58</xdr:row>
                    <xdr:rowOff>19050</xdr:rowOff>
                  </from>
                  <to>
                    <xdr:col>31</xdr:col>
                    <xdr:colOff>9525</xdr:colOff>
                    <xdr:row>58</xdr:row>
                    <xdr:rowOff>200025</xdr:rowOff>
                  </to>
                </anchor>
              </controlPr>
            </control>
          </mc:Choice>
        </mc:AlternateContent>
        <mc:AlternateContent xmlns:mc="http://schemas.openxmlformats.org/markup-compatibility/2006">
          <mc:Choice Requires="x14">
            <control shapeId="1101" r:id="rId20" name="Group Box 77">
              <controlPr defaultSize="0" autoFill="0" autoPict="0">
                <anchor moveWithCells="1">
                  <from>
                    <xdr:col>24</xdr:col>
                    <xdr:colOff>171450</xdr:colOff>
                    <xdr:row>59</xdr:row>
                    <xdr:rowOff>171450</xdr:rowOff>
                  </from>
                  <to>
                    <xdr:col>32</xdr:col>
                    <xdr:colOff>28575</xdr:colOff>
                    <xdr:row>61</xdr:row>
                    <xdr:rowOff>38100</xdr:rowOff>
                  </to>
                </anchor>
              </controlPr>
            </control>
          </mc:Choice>
        </mc:AlternateContent>
        <mc:AlternateContent xmlns:mc="http://schemas.openxmlformats.org/markup-compatibility/2006">
          <mc:Choice Requires="x14">
            <control shapeId="1102" r:id="rId21" name="Group Box 78">
              <controlPr defaultSize="0" autoFill="0" autoPict="0">
                <anchor moveWithCells="1">
                  <from>
                    <xdr:col>24</xdr:col>
                    <xdr:colOff>171450</xdr:colOff>
                    <xdr:row>60</xdr:row>
                    <xdr:rowOff>171450</xdr:rowOff>
                  </from>
                  <to>
                    <xdr:col>32</xdr:col>
                    <xdr:colOff>28575</xdr:colOff>
                    <xdr:row>62</xdr:row>
                    <xdr:rowOff>38100</xdr:rowOff>
                  </to>
                </anchor>
              </controlPr>
            </control>
          </mc:Choice>
        </mc:AlternateContent>
        <mc:AlternateContent xmlns:mc="http://schemas.openxmlformats.org/markup-compatibility/2006">
          <mc:Choice Requires="x14">
            <control shapeId="1097" r:id="rId22" name="Group Box 73">
              <controlPr defaultSize="0" autoFill="0" autoPict="0">
                <anchor moveWithCells="1">
                  <from>
                    <xdr:col>24</xdr:col>
                    <xdr:colOff>171450</xdr:colOff>
                    <xdr:row>56</xdr:row>
                    <xdr:rowOff>171450</xdr:rowOff>
                  </from>
                  <to>
                    <xdr:col>32</xdr:col>
                    <xdr:colOff>38100</xdr:colOff>
                    <xdr:row>58</xdr:row>
                    <xdr:rowOff>38100</xdr:rowOff>
                  </to>
                </anchor>
              </controlPr>
            </control>
          </mc:Choice>
        </mc:AlternateContent>
        <mc:AlternateContent xmlns:mc="http://schemas.openxmlformats.org/markup-compatibility/2006">
          <mc:Choice Requires="x14">
            <control shapeId="1099" r:id="rId23" name="Group Box 75">
              <controlPr defaultSize="0" autoFill="0" autoPict="0">
                <anchor moveWithCells="1">
                  <from>
                    <xdr:col>24</xdr:col>
                    <xdr:colOff>171450</xdr:colOff>
                    <xdr:row>57</xdr:row>
                    <xdr:rowOff>171450</xdr:rowOff>
                  </from>
                  <to>
                    <xdr:col>32</xdr:col>
                    <xdr:colOff>28575</xdr:colOff>
                    <xdr:row>59</xdr:row>
                    <xdr:rowOff>38100</xdr:rowOff>
                  </to>
                </anchor>
              </controlPr>
            </control>
          </mc:Choice>
        </mc:AlternateContent>
        <mc:AlternateContent xmlns:mc="http://schemas.openxmlformats.org/markup-compatibility/2006">
          <mc:Choice Requires="x14">
            <control shapeId="1100" r:id="rId24" name="Group Box 76">
              <controlPr defaultSize="0" autoFill="0" autoPict="0">
                <anchor moveWithCells="1">
                  <from>
                    <xdr:col>24</xdr:col>
                    <xdr:colOff>171450</xdr:colOff>
                    <xdr:row>58</xdr:row>
                    <xdr:rowOff>171450</xdr:rowOff>
                  </from>
                  <to>
                    <xdr:col>32</xdr:col>
                    <xdr:colOff>28575</xdr:colOff>
                    <xdr:row>60</xdr:row>
                    <xdr:rowOff>38100</xdr:rowOff>
                  </to>
                </anchor>
              </controlPr>
            </control>
          </mc:Choice>
        </mc:AlternateContent>
        <mc:AlternateContent xmlns:mc="http://schemas.openxmlformats.org/markup-compatibility/2006">
          <mc:Choice Requires="x14">
            <control shapeId="1088" r:id="rId25" name="Option Button 64">
              <controlPr defaultSize="0" autoFill="0" autoLine="0" autoPict="0">
                <anchor moveWithCells="1" sizeWithCells="1">
                  <from>
                    <xdr:col>25</xdr:col>
                    <xdr:colOff>190500</xdr:colOff>
                    <xdr:row>57</xdr:row>
                    <xdr:rowOff>19050</xdr:rowOff>
                  </from>
                  <to>
                    <xdr:col>28</xdr:col>
                    <xdr:colOff>104775</xdr:colOff>
                    <xdr:row>57</xdr:row>
                    <xdr:rowOff>200025</xdr:rowOff>
                  </to>
                </anchor>
              </controlPr>
            </control>
          </mc:Choice>
        </mc:AlternateContent>
        <mc:AlternateContent xmlns:mc="http://schemas.openxmlformats.org/markup-compatibility/2006">
          <mc:Choice Requires="x14">
            <control shapeId="1089" r:id="rId26" name="Option Button 65">
              <controlPr defaultSize="0" autoFill="0" autoLine="0" autoPict="0">
                <anchor moveWithCells="1" sizeWithCells="1">
                  <from>
                    <xdr:col>28</xdr:col>
                    <xdr:colOff>85725</xdr:colOff>
                    <xdr:row>57</xdr:row>
                    <xdr:rowOff>19050</xdr:rowOff>
                  </from>
                  <to>
                    <xdr:col>31</xdr:col>
                    <xdr:colOff>9525</xdr:colOff>
                    <xdr:row>57</xdr:row>
                    <xdr:rowOff>200025</xdr:rowOff>
                  </to>
                </anchor>
              </controlPr>
            </control>
          </mc:Choice>
        </mc:AlternateContent>
        <mc:AlternateContent xmlns:mc="http://schemas.openxmlformats.org/markup-compatibility/2006">
          <mc:Choice Requires="x14">
            <control shapeId="1115" r:id="rId27" name="Option Button 91">
              <controlPr defaultSize="0" autoFill="0" autoLine="0" autoPict="0">
                <anchor moveWithCells="1" sizeWithCells="1">
                  <from>
                    <xdr:col>25</xdr:col>
                    <xdr:colOff>190500</xdr:colOff>
                    <xdr:row>60</xdr:row>
                    <xdr:rowOff>19050</xdr:rowOff>
                  </from>
                  <to>
                    <xdr:col>28</xdr:col>
                    <xdr:colOff>104775</xdr:colOff>
                    <xdr:row>60</xdr:row>
                    <xdr:rowOff>200025</xdr:rowOff>
                  </to>
                </anchor>
              </controlPr>
            </control>
          </mc:Choice>
        </mc:AlternateContent>
        <mc:AlternateContent xmlns:mc="http://schemas.openxmlformats.org/markup-compatibility/2006">
          <mc:Choice Requires="x14">
            <control shapeId="1116" r:id="rId28" name="Option Button 92">
              <controlPr defaultSize="0" autoFill="0" autoLine="0" autoPict="0">
                <anchor moveWithCells="1" sizeWithCells="1">
                  <from>
                    <xdr:col>28</xdr:col>
                    <xdr:colOff>85725</xdr:colOff>
                    <xdr:row>60</xdr:row>
                    <xdr:rowOff>19050</xdr:rowOff>
                  </from>
                  <to>
                    <xdr:col>31</xdr:col>
                    <xdr:colOff>9525</xdr:colOff>
                    <xdr:row>60</xdr:row>
                    <xdr:rowOff>200025</xdr:rowOff>
                  </to>
                </anchor>
              </controlPr>
            </control>
          </mc:Choice>
        </mc:AlternateContent>
        <mc:AlternateContent xmlns:mc="http://schemas.openxmlformats.org/markup-compatibility/2006">
          <mc:Choice Requires="x14">
            <control shapeId="1117" r:id="rId29" name="Option Button 93">
              <controlPr defaultSize="0" autoFill="0" autoLine="0" autoPict="0">
                <anchor moveWithCells="1" sizeWithCells="1">
                  <from>
                    <xdr:col>25</xdr:col>
                    <xdr:colOff>190500</xdr:colOff>
                    <xdr:row>61</xdr:row>
                    <xdr:rowOff>19050</xdr:rowOff>
                  </from>
                  <to>
                    <xdr:col>28</xdr:col>
                    <xdr:colOff>104775</xdr:colOff>
                    <xdr:row>61</xdr:row>
                    <xdr:rowOff>200025</xdr:rowOff>
                  </to>
                </anchor>
              </controlPr>
            </control>
          </mc:Choice>
        </mc:AlternateContent>
        <mc:AlternateContent xmlns:mc="http://schemas.openxmlformats.org/markup-compatibility/2006">
          <mc:Choice Requires="x14">
            <control shapeId="2" r:id="rId30" name="Option Button 94">
              <controlPr defaultSize="0" autoFill="0" autoLine="0" autoPict="0">
                <anchor moveWithCells="1" sizeWithCells="1">
                  <from>
                    <xdr:col>28</xdr:col>
                    <xdr:colOff>85725</xdr:colOff>
                    <xdr:row>61</xdr:row>
                    <xdr:rowOff>19050</xdr:rowOff>
                  </from>
                  <to>
                    <xdr:col>31</xdr:col>
                    <xdr:colOff>9525</xdr:colOff>
                    <xdr:row>61</xdr:row>
                    <xdr:rowOff>200025</xdr:rowOff>
                  </to>
                </anchor>
              </controlPr>
            </control>
          </mc:Choice>
        </mc:AlternateContent>
        <mc:AlternateContent xmlns:mc="http://schemas.openxmlformats.org/markup-compatibility/2006">
          <mc:Choice Requires="x14">
            <control shapeId="1142" r:id="rId31" name="Group Box 118">
              <controlPr defaultSize="0" autoFill="0" autoPict="0">
                <anchor moveWithCells="1">
                  <from>
                    <xdr:col>24</xdr:col>
                    <xdr:colOff>171450</xdr:colOff>
                    <xdr:row>55</xdr:row>
                    <xdr:rowOff>171450</xdr:rowOff>
                  </from>
                  <to>
                    <xdr:col>32</xdr:col>
                    <xdr:colOff>38100</xdr:colOff>
                    <xdr:row>57</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C1ADFF4-8CA1-4929-9CC5-220F8862E73A}">
          <x14:formula1>
            <xm:f>設定シート!$D$2:$D$13</xm:f>
          </x14:formula1>
          <xm:sqref>K8:L8 Z8:AA8 P8:Q8 U8:V8 AE8:AF8 AJ8:AK8 AO8:AP8 AT8:AU8 AY8:AZ8 BD8:BE8</xm:sqref>
        </x14:dataValidation>
        <x14:dataValidation type="list" allowBlank="1" showInputMessage="1" showErrorMessage="1" xr:uid="{F123D950-6779-4E2E-9493-EA8FB78F0C95}">
          <x14:formula1>
            <xm:f>設定シート!$B$2:$B$55</xm:f>
          </x14:formula1>
          <xm:sqref>I8:J8 AC8:AD8 X8:Y8 S8:T8 N8:O8 AH8:AI8 AM8:AN8 AR8:AS8 AW8:AX8 BB8:BC8</xm:sqref>
        </x14:dataValidation>
        <x14:dataValidation type="list" allowBlank="1" showInputMessage="1" showErrorMessage="1" xr:uid="{9DE11A05-15F2-460B-A556-89C3B10BB140}">
          <x14:formula1>
            <xm:f>設定シート!$C$3:$C$8</xm:f>
          </x14:formula1>
          <xm:sqref>N1:P1</xm:sqref>
        </x14:dataValidation>
        <x14:dataValidation type="list" allowBlank="1" showInputMessage="1" showErrorMessage="1" xr:uid="{CD2FEB99-12C5-4449-B865-731607F6F4B1}">
          <x14:formula1>
            <xm:f>設定シート!$K$2:$K$3</xm:f>
          </x14:formula1>
          <xm:sqref>H10:BE10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4E710-3195-4387-A2E2-FB3E239832C0}">
  <sheetPr codeName="Sheet3">
    <tabColor rgb="FFFF0000"/>
  </sheetPr>
  <dimension ref="A1:AI65"/>
  <sheetViews>
    <sheetView zoomScale="130" zoomScaleNormal="130" zoomScaleSheetLayoutView="145" workbookViewId="0">
      <pane xSplit="34" ySplit="13" topLeftCell="AI14" activePane="bottomRight" state="frozen"/>
      <selection activeCell="A3" sqref="A3:AH8"/>
      <selection pane="topRight" activeCell="A3" sqref="A3:AH8"/>
      <selection pane="bottomLeft" activeCell="A3" sqref="A3:AH8"/>
      <selection pane="bottomRight" activeCell="A3" sqref="A3:AH8"/>
    </sheetView>
  </sheetViews>
  <sheetFormatPr defaultColWidth="2.625" defaultRowHeight="12" customHeight="1" x14ac:dyDescent="0.4"/>
  <sheetData>
    <row r="1" spans="1:34" ht="12" customHeight="1" x14ac:dyDescent="0.4">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 customHeight="1" thickBot="1" x14ac:dyDescent="0.45">
      <c r="A2" s="253"/>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row>
    <row r="3" spans="1:34" ht="12" customHeight="1" x14ac:dyDescent="0.4">
      <c r="A3" s="254" t="s">
        <v>41</v>
      </c>
      <c r="B3" s="255"/>
      <c r="C3" s="255"/>
      <c r="D3" s="255"/>
      <c r="E3" s="255"/>
      <c r="F3" s="255"/>
      <c r="G3" s="255"/>
      <c r="H3" s="255"/>
      <c r="I3" s="255"/>
      <c r="J3" s="255"/>
      <c r="K3" s="255"/>
      <c r="L3" s="255"/>
      <c r="M3" s="255"/>
      <c r="N3" s="256"/>
      <c r="O3" s="2"/>
      <c r="P3" s="2"/>
      <c r="Q3" s="2"/>
      <c r="R3" s="2"/>
      <c r="S3" s="204" t="s">
        <v>0</v>
      </c>
      <c r="T3" s="205"/>
      <c r="U3" s="205"/>
      <c r="V3" s="205"/>
      <c r="W3" s="206"/>
      <c r="X3" s="206"/>
      <c r="Y3" s="206"/>
      <c r="Z3" s="206"/>
      <c r="AA3" s="206"/>
      <c r="AB3" s="206"/>
      <c r="AC3" s="206"/>
      <c r="AD3" s="206"/>
      <c r="AE3" s="206"/>
      <c r="AF3" s="206"/>
      <c r="AG3" s="206" t="s">
        <v>28</v>
      </c>
      <c r="AH3" s="206"/>
    </row>
    <row r="4" spans="1:34" ht="12" customHeight="1" thickBot="1" x14ac:dyDescent="0.45">
      <c r="A4" s="257"/>
      <c r="B4" s="258"/>
      <c r="C4" s="258"/>
      <c r="D4" s="258"/>
      <c r="E4" s="258"/>
      <c r="F4" s="258"/>
      <c r="G4" s="258"/>
      <c r="H4" s="258"/>
      <c r="I4" s="258"/>
      <c r="J4" s="258"/>
      <c r="K4" s="258"/>
      <c r="L4" s="258"/>
      <c r="M4" s="258"/>
      <c r="N4" s="259"/>
      <c r="O4" s="2"/>
      <c r="P4" s="2"/>
      <c r="Q4" s="2"/>
      <c r="R4" s="2"/>
      <c r="S4" s="205"/>
      <c r="T4" s="205"/>
      <c r="U4" s="205"/>
      <c r="V4" s="205"/>
      <c r="W4" s="206"/>
      <c r="X4" s="206"/>
      <c r="Y4" s="206"/>
      <c r="Z4" s="206"/>
      <c r="AA4" s="206"/>
      <c r="AB4" s="206"/>
      <c r="AC4" s="206"/>
      <c r="AD4" s="206"/>
      <c r="AE4" s="206"/>
      <c r="AF4" s="206"/>
      <c r="AG4" s="206"/>
      <c r="AH4" s="206"/>
    </row>
    <row r="5" spans="1:34" ht="12" customHeight="1" x14ac:dyDescent="0.4">
      <c r="A5" s="260" t="s">
        <v>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row>
    <row r="6" spans="1:34" ht="12" customHeight="1" x14ac:dyDescent="0.4">
      <c r="A6" s="260"/>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row>
    <row r="7" spans="1:34" ht="8.25" customHeight="1" x14ac:dyDescent="0.4">
      <c r="A7" s="260"/>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row>
    <row r="8" spans="1:34" ht="7.5" customHeight="1" x14ac:dyDescent="0.4">
      <c r="A8" s="260"/>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row>
    <row r="9" spans="1:34" ht="15" customHeight="1" x14ac:dyDescent="0.4">
      <c r="A9" t="s">
        <v>2</v>
      </c>
    </row>
    <row r="10" spans="1:34" s="1" customFormat="1" ht="15.75" customHeight="1" x14ac:dyDescent="0.25">
      <c r="A10" s="190">
        <v>1</v>
      </c>
      <c r="B10" s="233" t="s">
        <v>34</v>
      </c>
      <c r="C10" s="190"/>
      <c r="D10" s="190"/>
      <c r="E10" s="190"/>
      <c r="F10" s="180"/>
      <c r="G10" s="181"/>
      <c r="H10" s="181"/>
      <c r="I10" s="181"/>
      <c r="J10" s="182"/>
      <c r="K10" s="180"/>
      <c r="L10" s="181"/>
      <c r="M10" s="181"/>
      <c r="N10" s="181"/>
      <c r="O10" s="182"/>
      <c r="P10" s="180"/>
      <c r="Q10" s="181"/>
      <c r="R10" s="181"/>
      <c r="S10" s="181"/>
      <c r="T10" s="182"/>
      <c r="U10" s="180"/>
      <c r="V10" s="181"/>
      <c r="W10" s="181"/>
      <c r="X10" s="181"/>
      <c r="Y10" s="182"/>
      <c r="Z10" s="180"/>
      <c r="AA10" s="181"/>
      <c r="AB10" s="181"/>
      <c r="AC10" s="181"/>
      <c r="AD10" s="182"/>
      <c r="AE10" s="261" t="s">
        <v>21</v>
      </c>
      <c r="AF10" s="261"/>
      <c r="AG10" s="261"/>
      <c r="AH10" s="261"/>
    </row>
    <row r="11" spans="1:34" s="1" customFormat="1" ht="15.75" customHeight="1" x14ac:dyDescent="0.25">
      <c r="A11" s="190"/>
      <c r="B11" s="190"/>
      <c r="C11" s="190"/>
      <c r="D11" s="190"/>
      <c r="E11" s="190"/>
      <c r="F11" s="191"/>
      <c r="G11" s="192"/>
      <c r="H11" s="192"/>
      <c r="I11" s="193" t="s">
        <v>3</v>
      </c>
      <c r="J11" s="194"/>
      <c r="K11" s="191"/>
      <c r="L11" s="192"/>
      <c r="M11" s="192"/>
      <c r="N11" s="193" t="s">
        <v>3</v>
      </c>
      <c r="O11" s="194"/>
      <c r="P11" s="191"/>
      <c r="Q11" s="192"/>
      <c r="R11" s="192"/>
      <c r="S11" s="193" t="s">
        <v>3</v>
      </c>
      <c r="T11" s="194"/>
      <c r="U11" s="191"/>
      <c r="V11" s="192"/>
      <c r="W11" s="192"/>
      <c r="X11" s="193" t="s">
        <v>3</v>
      </c>
      <c r="Y11" s="194"/>
      <c r="Z11" s="191"/>
      <c r="AA11" s="192"/>
      <c r="AB11" s="192"/>
      <c r="AC11" s="193" t="s">
        <v>3</v>
      </c>
      <c r="AD11" s="194"/>
      <c r="AE11" s="261"/>
      <c r="AF11" s="261"/>
      <c r="AG11" s="261"/>
      <c r="AH11" s="261"/>
    </row>
    <row r="12" spans="1:34" s="1" customFormat="1" ht="12" customHeight="1" x14ac:dyDescent="0.4">
      <c r="A12" s="190">
        <v>2</v>
      </c>
      <c r="B12" s="233" t="s">
        <v>8</v>
      </c>
      <c r="C12" s="190"/>
      <c r="D12" s="190"/>
      <c r="E12" s="190"/>
      <c r="F12" s="185" t="s">
        <v>25</v>
      </c>
      <c r="G12" s="187" t="s">
        <v>30</v>
      </c>
      <c r="H12" s="187"/>
      <c r="I12" s="188"/>
      <c r="J12" s="189"/>
      <c r="K12" s="185" t="s">
        <v>25</v>
      </c>
      <c r="L12" s="187" t="s">
        <v>30</v>
      </c>
      <c r="M12" s="187"/>
      <c r="N12" s="188"/>
      <c r="O12" s="189"/>
      <c r="P12" s="185" t="s">
        <v>25</v>
      </c>
      <c r="Q12" s="187" t="s">
        <v>30</v>
      </c>
      <c r="R12" s="187"/>
      <c r="S12" s="188"/>
      <c r="T12" s="189"/>
      <c r="U12" s="185" t="s">
        <v>25</v>
      </c>
      <c r="V12" s="187" t="s">
        <v>30</v>
      </c>
      <c r="W12" s="187"/>
      <c r="X12" s="188"/>
      <c r="Y12" s="189"/>
      <c r="Z12" s="185" t="s">
        <v>25</v>
      </c>
      <c r="AA12" s="187" t="s">
        <v>30</v>
      </c>
      <c r="AB12" s="187"/>
      <c r="AC12" s="188"/>
      <c r="AD12" s="189"/>
      <c r="AE12" s="172"/>
      <c r="AF12" s="172"/>
      <c r="AG12" s="172"/>
      <c r="AH12" s="172"/>
    </row>
    <row r="13" spans="1:34" s="1" customFormat="1" ht="12" customHeight="1" x14ac:dyDescent="0.25">
      <c r="A13" s="190"/>
      <c r="B13" s="190"/>
      <c r="C13" s="190"/>
      <c r="D13" s="190"/>
      <c r="E13" s="190"/>
      <c r="F13" s="186"/>
      <c r="G13" s="183" t="s">
        <v>4</v>
      </c>
      <c r="H13" s="183"/>
      <c r="I13" s="183" t="s">
        <v>5</v>
      </c>
      <c r="J13" s="184"/>
      <c r="K13" s="186"/>
      <c r="L13" s="183" t="s">
        <v>4</v>
      </c>
      <c r="M13" s="183"/>
      <c r="N13" s="183" t="s">
        <v>5</v>
      </c>
      <c r="O13" s="184"/>
      <c r="P13" s="186"/>
      <c r="Q13" s="183" t="s">
        <v>4</v>
      </c>
      <c r="R13" s="183"/>
      <c r="S13" s="183" t="s">
        <v>5</v>
      </c>
      <c r="T13" s="184"/>
      <c r="U13" s="186"/>
      <c r="V13" s="195" t="s">
        <v>4</v>
      </c>
      <c r="W13" s="252"/>
      <c r="X13" s="195" t="s">
        <v>5</v>
      </c>
      <c r="Y13" s="196"/>
      <c r="Z13" s="186"/>
      <c r="AA13" s="183" t="s">
        <v>4</v>
      </c>
      <c r="AB13" s="183"/>
      <c r="AC13" s="183" t="s">
        <v>5</v>
      </c>
      <c r="AD13" s="184"/>
      <c r="AE13" s="172"/>
      <c r="AF13" s="172"/>
      <c r="AG13" s="172"/>
      <c r="AH13" s="172"/>
    </row>
    <row r="14" spans="1:34" s="1" customFormat="1" ht="12" customHeight="1" x14ac:dyDescent="0.4">
      <c r="A14" s="190">
        <v>3</v>
      </c>
      <c r="B14" s="190" t="s">
        <v>7</v>
      </c>
      <c r="C14" s="190"/>
      <c r="D14" s="190"/>
      <c r="E14" s="190"/>
      <c r="F14" s="115"/>
      <c r="G14" s="116"/>
      <c r="H14" s="116"/>
      <c r="I14" s="116"/>
      <c r="J14" s="117" t="s">
        <v>6</v>
      </c>
      <c r="K14" s="115"/>
      <c r="L14" s="116"/>
      <c r="M14" s="116"/>
      <c r="N14" s="116"/>
      <c r="O14" s="117" t="s">
        <v>6</v>
      </c>
      <c r="P14" s="115"/>
      <c r="Q14" s="116"/>
      <c r="R14" s="116"/>
      <c r="S14" s="116"/>
      <c r="T14" s="125" t="s">
        <v>6</v>
      </c>
      <c r="U14" s="115"/>
      <c r="V14" s="116"/>
      <c r="W14" s="116"/>
      <c r="X14" s="116"/>
      <c r="Y14" s="117" t="s">
        <v>6</v>
      </c>
      <c r="Z14" s="115"/>
      <c r="AA14" s="116"/>
      <c r="AB14" s="116"/>
      <c r="AC14" s="116"/>
      <c r="AD14" s="117" t="s">
        <v>6</v>
      </c>
      <c r="AE14" s="172"/>
      <c r="AF14" s="172"/>
      <c r="AG14" s="172"/>
      <c r="AH14" s="172"/>
    </row>
    <row r="15" spans="1:34" s="1" customFormat="1" ht="12" customHeight="1" x14ac:dyDescent="0.4">
      <c r="A15" s="190"/>
      <c r="B15" s="190"/>
      <c r="C15" s="190"/>
      <c r="D15" s="190"/>
      <c r="E15" s="190"/>
      <c r="F15" s="115"/>
      <c r="G15" s="116"/>
      <c r="H15" s="116"/>
      <c r="I15" s="116"/>
      <c r="J15" s="117"/>
      <c r="K15" s="115"/>
      <c r="L15" s="116"/>
      <c r="M15" s="116"/>
      <c r="N15" s="116"/>
      <c r="O15" s="117"/>
      <c r="P15" s="115"/>
      <c r="Q15" s="116"/>
      <c r="R15" s="116"/>
      <c r="S15" s="116"/>
      <c r="T15" s="125"/>
      <c r="U15" s="115"/>
      <c r="V15" s="116"/>
      <c r="W15" s="116"/>
      <c r="X15" s="116"/>
      <c r="Y15" s="117"/>
      <c r="Z15" s="115"/>
      <c r="AA15" s="116"/>
      <c r="AB15" s="116"/>
      <c r="AC15" s="116"/>
      <c r="AD15" s="117"/>
      <c r="AE15" s="172"/>
      <c r="AF15" s="172"/>
      <c r="AG15" s="172"/>
      <c r="AH15" s="172"/>
    </row>
    <row r="16" spans="1:34" s="1" customFormat="1" ht="12" customHeight="1" x14ac:dyDescent="0.4">
      <c r="A16" s="190">
        <v>4</v>
      </c>
      <c r="B16" s="233" t="s">
        <v>22</v>
      </c>
      <c r="C16" s="190"/>
      <c r="D16" s="190"/>
      <c r="E16" s="190"/>
      <c r="F16" s="115"/>
      <c r="G16" s="116"/>
      <c r="H16" s="116"/>
      <c r="I16" s="116"/>
      <c r="J16" s="117" t="s">
        <v>6</v>
      </c>
      <c r="K16" s="115"/>
      <c r="L16" s="116"/>
      <c r="M16" s="116"/>
      <c r="N16" s="116"/>
      <c r="O16" s="117" t="s">
        <v>6</v>
      </c>
      <c r="P16" s="115"/>
      <c r="Q16" s="116"/>
      <c r="R16" s="116"/>
      <c r="S16" s="116"/>
      <c r="T16" s="125" t="s">
        <v>6</v>
      </c>
      <c r="U16" s="115"/>
      <c r="V16" s="116"/>
      <c r="W16" s="116"/>
      <c r="X16" s="116"/>
      <c r="Y16" s="117" t="s">
        <v>6</v>
      </c>
      <c r="Z16" s="115"/>
      <c r="AA16" s="116"/>
      <c r="AB16" s="116"/>
      <c r="AC16" s="116"/>
      <c r="AD16" s="117" t="s">
        <v>6</v>
      </c>
      <c r="AE16" s="249">
        <f>F16+K16+P16+U16+Z16</f>
        <v>0</v>
      </c>
      <c r="AF16" s="249"/>
      <c r="AG16" s="249"/>
      <c r="AH16" s="249"/>
    </row>
    <row r="17" spans="1:34" s="1" customFormat="1" ht="12" customHeight="1" x14ac:dyDescent="0.4">
      <c r="A17" s="190"/>
      <c r="B17" s="190"/>
      <c r="C17" s="190"/>
      <c r="D17" s="190"/>
      <c r="E17" s="190"/>
      <c r="F17" s="115"/>
      <c r="G17" s="116"/>
      <c r="H17" s="116"/>
      <c r="I17" s="116"/>
      <c r="J17" s="117"/>
      <c r="K17" s="115"/>
      <c r="L17" s="116"/>
      <c r="M17" s="116"/>
      <c r="N17" s="116"/>
      <c r="O17" s="117"/>
      <c r="P17" s="115"/>
      <c r="Q17" s="116"/>
      <c r="R17" s="116"/>
      <c r="S17" s="116"/>
      <c r="T17" s="125"/>
      <c r="U17" s="115"/>
      <c r="V17" s="116"/>
      <c r="W17" s="116"/>
      <c r="X17" s="116"/>
      <c r="Y17" s="117"/>
      <c r="Z17" s="115"/>
      <c r="AA17" s="116"/>
      <c r="AB17" s="116"/>
      <c r="AC17" s="116"/>
      <c r="AD17" s="117"/>
      <c r="AE17" s="249"/>
      <c r="AF17" s="249"/>
      <c r="AG17" s="249"/>
      <c r="AH17" s="249"/>
    </row>
    <row r="18" spans="1:34" s="1" customFormat="1" ht="12" customHeight="1" x14ac:dyDescent="0.4">
      <c r="A18" s="190">
        <v>5</v>
      </c>
      <c r="B18" s="250" t="s">
        <v>9</v>
      </c>
      <c r="C18" s="251"/>
      <c r="D18" s="251"/>
      <c r="E18" s="251"/>
      <c r="F18" s="115"/>
      <c r="G18" s="116"/>
      <c r="H18" s="116"/>
      <c r="I18" s="116"/>
      <c r="J18" s="117" t="s">
        <v>6</v>
      </c>
      <c r="K18" s="115"/>
      <c r="L18" s="116"/>
      <c r="M18" s="116"/>
      <c r="N18" s="116"/>
      <c r="O18" s="117" t="s">
        <v>6</v>
      </c>
      <c r="P18" s="115"/>
      <c r="Q18" s="116"/>
      <c r="R18" s="116"/>
      <c r="S18" s="116"/>
      <c r="T18" s="125" t="s">
        <v>6</v>
      </c>
      <c r="U18" s="115"/>
      <c r="V18" s="116"/>
      <c r="W18" s="116"/>
      <c r="X18" s="116"/>
      <c r="Y18" s="117" t="s">
        <v>6</v>
      </c>
      <c r="Z18" s="115"/>
      <c r="AA18" s="116"/>
      <c r="AB18" s="116"/>
      <c r="AC18" s="116"/>
      <c r="AD18" s="117" t="s">
        <v>6</v>
      </c>
      <c r="AE18" s="249">
        <f>F18+K18+P18+U18+Z18</f>
        <v>0</v>
      </c>
      <c r="AF18" s="249"/>
      <c r="AG18" s="249"/>
      <c r="AH18" s="249"/>
    </row>
    <row r="19" spans="1:34" s="1" customFormat="1" ht="12" customHeight="1" x14ac:dyDescent="0.4">
      <c r="A19" s="190"/>
      <c r="B19" s="251"/>
      <c r="C19" s="251"/>
      <c r="D19" s="251"/>
      <c r="E19" s="251"/>
      <c r="F19" s="115"/>
      <c r="G19" s="116"/>
      <c r="H19" s="116"/>
      <c r="I19" s="116"/>
      <c r="J19" s="117"/>
      <c r="K19" s="115"/>
      <c r="L19" s="116"/>
      <c r="M19" s="116"/>
      <c r="N19" s="116"/>
      <c r="O19" s="117"/>
      <c r="P19" s="115"/>
      <c r="Q19" s="116"/>
      <c r="R19" s="116"/>
      <c r="S19" s="116"/>
      <c r="T19" s="125"/>
      <c r="U19" s="115"/>
      <c r="V19" s="116"/>
      <c r="W19" s="116"/>
      <c r="X19" s="116"/>
      <c r="Y19" s="117"/>
      <c r="Z19" s="115"/>
      <c r="AA19" s="116"/>
      <c r="AB19" s="116"/>
      <c r="AC19" s="116"/>
      <c r="AD19" s="117"/>
      <c r="AE19" s="249"/>
      <c r="AF19" s="249"/>
      <c r="AG19" s="249"/>
      <c r="AH19" s="249"/>
    </row>
    <row r="20" spans="1:34" s="1" customFormat="1" ht="12" customHeight="1" x14ac:dyDescent="0.4">
      <c r="A20" s="190">
        <v>6</v>
      </c>
      <c r="B20" s="190" t="s">
        <v>10</v>
      </c>
      <c r="C20" s="190"/>
      <c r="D20" s="190"/>
      <c r="E20" s="190"/>
      <c r="F20" s="171"/>
      <c r="G20" s="171"/>
      <c r="H20" s="171"/>
      <c r="I20" s="171"/>
      <c r="J20" s="171"/>
      <c r="K20" s="171"/>
      <c r="L20" s="171"/>
      <c r="M20" s="171"/>
      <c r="N20" s="171"/>
      <c r="O20" s="171"/>
      <c r="P20" s="171"/>
      <c r="Q20" s="171"/>
      <c r="R20" s="171"/>
      <c r="S20" s="171"/>
      <c r="T20" s="171"/>
      <c r="U20" s="171"/>
      <c r="V20" s="171"/>
      <c r="W20" s="171"/>
      <c r="X20" s="171"/>
      <c r="Y20" s="171"/>
      <c r="Z20" s="171"/>
      <c r="AA20" s="171"/>
      <c r="AB20" s="171"/>
      <c r="AC20" s="171"/>
      <c r="AD20" s="171"/>
      <c r="AE20" s="172"/>
      <c r="AF20" s="172"/>
      <c r="AG20" s="172"/>
      <c r="AH20" s="172"/>
    </row>
    <row r="21" spans="1:34" s="1" customFormat="1" ht="12" customHeight="1" x14ac:dyDescent="0.4">
      <c r="A21" s="190"/>
      <c r="B21" s="190"/>
      <c r="C21" s="190"/>
      <c r="D21" s="190"/>
      <c r="E21" s="190"/>
      <c r="F21" s="171"/>
      <c r="G21" s="171"/>
      <c r="H21" s="171"/>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2"/>
      <c r="AF21" s="172"/>
      <c r="AG21" s="172"/>
      <c r="AH21" s="172"/>
    </row>
    <row r="22" spans="1:34" s="1" customFormat="1" ht="12" customHeight="1" x14ac:dyDescent="0.4">
      <c r="A22" s="190">
        <v>7</v>
      </c>
      <c r="B22" s="250" t="s">
        <v>72</v>
      </c>
      <c r="C22" s="251"/>
      <c r="D22" s="251"/>
      <c r="E22" s="251"/>
      <c r="F22" s="115"/>
      <c r="G22" s="116"/>
      <c r="H22" s="116"/>
      <c r="I22" s="116"/>
      <c r="J22" s="117" t="s">
        <v>6</v>
      </c>
      <c r="K22" s="165"/>
      <c r="L22" s="166"/>
      <c r="M22" s="166"/>
      <c r="N22" s="167"/>
      <c r="O22" s="117" t="s">
        <v>6</v>
      </c>
      <c r="P22" s="165"/>
      <c r="Q22" s="166"/>
      <c r="R22" s="166"/>
      <c r="S22" s="167"/>
      <c r="T22" s="117" t="s">
        <v>6</v>
      </c>
      <c r="U22" s="115"/>
      <c r="V22" s="116"/>
      <c r="W22" s="116"/>
      <c r="X22" s="116"/>
      <c r="Y22" s="117" t="s">
        <v>6</v>
      </c>
      <c r="Z22" s="115"/>
      <c r="AA22" s="116"/>
      <c r="AB22" s="116"/>
      <c r="AC22" s="116"/>
      <c r="AD22" s="117" t="s">
        <v>6</v>
      </c>
      <c r="AE22" s="172"/>
      <c r="AF22" s="172"/>
      <c r="AG22" s="172"/>
      <c r="AH22" s="172"/>
    </row>
    <row r="23" spans="1:34" s="1" customFormat="1" ht="12" customHeight="1" x14ac:dyDescent="0.4">
      <c r="A23" s="190"/>
      <c r="B23" s="251"/>
      <c r="C23" s="251"/>
      <c r="D23" s="251"/>
      <c r="E23" s="251"/>
      <c r="F23" s="115"/>
      <c r="G23" s="116"/>
      <c r="H23" s="116"/>
      <c r="I23" s="116"/>
      <c r="J23" s="117"/>
      <c r="K23" s="230"/>
      <c r="L23" s="231"/>
      <c r="M23" s="231"/>
      <c r="N23" s="232"/>
      <c r="O23" s="117"/>
      <c r="P23" s="230"/>
      <c r="Q23" s="231"/>
      <c r="R23" s="231"/>
      <c r="S23" s="232"/>
      <c r="T23" s="117"/>
      <c r="U23" s="115"/>
      <c r="V23" s="116"/>
      <c r="W23" s="116"/>
      <c r="X23" s="116"/>
      <c r="Y23" s="117"/>
      <c r="Z23" s="115"/>
      <c r="AA23" s="116"/>
      <c r="AB23" s="116"/>
      <c r="AC23" s="116"/>
      <c r="AD23" s="117"/>
      <c r="AE23" s="172"/>
      <c r="AF23" s="172"/>
      <c r="AG23" s="172"/>
      <c r="AH23" s="172"/>
    </row>
    <row r="24" spans="1:34" s="1" customFormat="1" ht="12" customHeight="1" x14ac:dyDescent="0.4">
      <c r="A24" s="190">
        <v>8</v>
      </c>
      <c r="B24" s="243" t="s">
        <v>33</v>
      </c>
      <c r="C24" s="244"/>
      <c r="D24" s="244"/>
      <c r="E24" s="245"/>
      <c r="F24" s="115"/>
      <c r="G24" s="116"/>
      <c r="H24" s="116"/>
      <c r="I24" s="116"/>
      <c r="J24" s="117" t="s">
        <v>6</v>
      </c>
      <c r="K24" s="115"/>
      <c r="L24" s="166"/>
      <c r="M24" s="166"/>
      <c r="N24" s="167"/>
      <c r="O24" s="117" t="s">
        <v>6</v>
      </c>
      <c r="P24" s="115"/>
      <c r="Q24" s="166"/>
      <c r="R24" s="166"/>
      <c r="S24" s="167"/>
      <c r="T24" s="117" t="s">
        <v>6</v>
      </c>
      <c r="U24" s="115"/>
      <c r="V24" s="116"/>
      <c r="W24" s="116"/>
      <c r="X24" s="116"/>
      <c r="Y24" s="117" t="s">
        <v>6</v>
      </c>
      <c r="Z24" s="115"/>
      <c r="AA24" s="116"/>
      <c r="AB24" s="116"/>
      <c r="AC24" s="116"/>
      <c r="AD24" s="117" t="s">
        <v>6</v>
      </c>
      <c r="AE24" s="249">
        <f>F24+K24+P24+U24+Z24</f>
        <v>0</v>
      </c>
      <c r="AF24" s="249"/>
      <c r="AG24" s="249"/>
      <c r="AH24" s="249"/>
    </row>
    <row r="25" spans="1:34" s="1" customFormat="1" ht="12" customHeight="1" x14ac:dyDescent="0.4">
      <c r="A25" s="190"/>
      <c r="B25" s="246"/>
      <c r="C25" s="247"/>
      <c r="D25" s="247"/>
      <c r="E25" s="248"/>
      <c r="F25" s="115"/>
      <c r="G25" s="116"/>
      <c r="H25" s="116"/>
      <c r="I25" s="116"/>
      <c r="J25" s="117"/>
      <c r="K25" s="230"/>
      <c r="L25" s="231"/>
      <c r="M25" s="231"/>
      <c r="N25" s="232"/>
      <c r="O25" s="117"/>
      <c r="P25" s="230"/>
      <c r="Q25" s="231"/>
      <c r="R25" s="231"/>
      <c r="S25" s="232"/>
      <c r="T25" s="117"/>
      <c r="U25" s="115"/>
      <c r="V25" s="116"/>
      <c r="W25" s="116"/>
      <c r="X25" s="116"/>
      <c r="Y25" s="117"/>
      <c r="Z25" s="115"/>
      <c r="AA25" s="116"/>
      <c r="AB25" s="116"/>
      <c r="AC25" s="116"/>
      <c r="AD25" s="117"/>
      <c r="AE25" s="249"/>
      <c r="AF25" s="249"/>
      <c r="AG25" s="249"/>
      <c r="AH25" s="249"/>
    </row>
    <row r="26" spans="1:34" s="1" customFormat="1" ht="12" customHeight="1" x14ac:dyDescent="0.4">
      <c r="A26" s="190">
        <v>9</v>
      </c>
      <c r="B26" s="190" t="s">
        <v>23</v>
      </c>
      <c r="C26" s="190"/>
      <c r="D26" s="190"/>
      <c r="E26" s="190"/>
      <c r="F26" s="115"/>
      <c r="G26" s="116"/>
      <c r="H26" s="116"/>
      <c r="I26" s="116"/>
      <c r="J26" s="117" t="s">
        <v>6</v>
      </c>
      <c r="K26" s="165"/>
      <c r="L26" s="166"/>
      <c r="M26" s="166"/>
      <c r="N26" s="167"/>
      <c r="O26" s="117" t="s">
        <v>6</v>
      </c>
      <c r="P26" s="165"/>
      <c r="Q26" s="166"/>
      <c r="R26" s="166"/>
      <c r="S26" s="167"/>
      <c r="T26" s="117" t="s">
        <v>6</v>
      </c>
      <c r="U26" s="115"/>
      <c r="V26" s="116"/>
      <c r="W26" s="116"/>
      <c r="X26" s="116"/>
      <c r="Y26" s="117" t="s">
        <v>6</v>
      </c>
      <c r="Z26" s="115"/>
      <c r="AA26" s="116"/>
      <c r="AB26" s="116"/>
      <c r="AC26" s="116"/>
      <c r="AD26" s="117" t="s">
        <v>6</v>
      </c>
      <c r="AE26" s="172"/>
      <c r="AF26" s="172"/>
      <c r="AG26" s="172"/>
      <c r="AH26" s="172"/>
    </row>
    <row r="27" spans="1:34" s="1" customFormat="1" ht="12" customHeight="1" x14ac:dyDescent="0.4">
      <c r="A27" s="190"/>
      <c r="B27" s="190"/>
      <c r="C27" s="190"/>
      <c r="D27" s="190"/>
      <c r="E27" s="190"/>
      <c r="F27" s="115"/>
      <c r="G27" s="116"/>
      <c r="H27" s="116"/>
      <c r="I27" s="116"/>
      <c r="J27" s="117"/>
      <c r="K27" s="230"/>
      <c r="L27" s="231"/>
      <c r="M27" s="231"/>
      <c r="N27" s="232"/>
      <c r="O27" s="117"/>
      <c r="P27" s="230"/>
      <c r="Q27" s="231"/>
      <c r="R27" s="231"/>
      <c r="S27" s="232"/>
      <c r="T27" s="117"/>
      <c r="U27" s="115"/>
      <c r="V27" s="116"/>
      <c r="W27" s="116"/>
      <c r="X27" s="116"/>
      <c r="Y27" s="117"/>
      <c r="Z27" s="115"/>
      <c r="AA27" s="116"/>
      <c r="AB27" s="116"/>
      <c r="AC27" s="116"/>
      <c r="AD27" s="117"/>
      <c r="AE27" s="172"/>
      <c r="AF27" s="172"/>
      <c r="AG27" s="172"/>
      <c r="AH27" s="172"/>
    </row>
    <row r="28" spans="1:34" s="1" customFormat="1" ht="12" customHeight="1" x14ac:dyDescent="0.4">
      <c r="A28" s="190">
        <v>10</v>
      </c>
      <c r="B28" s="190" t="s">
        <v>24</v>
      </c>
      <c r="C28" s="190"/>
      <c r="D28" s="190"/>
      <c r="E28" s="190"/>
      <c r="F28" s="115"/>
      <c r="G28" s="116"/>
      <c r="H28" s="116"/>
      <c r="I28" s="116"/>
      <c r="J28" s="117" t="s">
        <v>6</v>
      </c>
      <c r="K28" s="165"/>
      <c r="L28" s="166"/>
      <c r="M28" s="166"/>
      <c r="N28" s="167"/>
      <c r="O28" s="117" t="s">
        <v>6</v>
      </c>
      <c r="P28" s="165"/>
      <c r="Q28" s="166"/>
      <c r="R28" s="166"/>
      <c r="S28" s="167"/>
      <c r="T28" s="117" t="s">
        <v>6</v>
      </c>
      <c r="U28" s="115"/>
      <c r="V28" s="116"/>
      <c r="W28" s="116"/>
      <c r="X28" s="116"/>
      <c r="Y28" s="117" t="s">
        <v>6</v>
      </c>
      <c r="Z28" s="115"/>
      <c r="AA28" s="116"/>
      <c r="AB28" s="116"/>
      <c r="AC28" s="116"/>
      <c r="AD28" s="117" t="s">
        <v>6</v>
      </c>
      <c r="AE28" s="164" t="s">
        <v>40</v>
      </c>
      <c r="AF28" s="164"/>
      <c r="AG28" s="164"/>
      <c r="AH28" s="164"/>
    </row>
    <row r="29" spans="1:34" s="1" customFormat="1" ht="12" customHeight="1" x14ac:dyDescent="0.4">
      <c r="A29" s="190"/>
      <c r="B29" s="190"/>
      <c r="C29" s="190"/>
      <c r="D29" s="190"/>
      <c r="E29" s="190"/>
      <c r="F29" s="115"/>
      <c r="G29" s="116"/>
      <c r="H29" s="116"/>
      <c r="I29" s="116"/>
      <c r="J29" s="117"/>
      <c r="K29" s="230"/>
      <c r="L29" s="231"/>
      <c r="M29" s="231"/>
      <c r="N29" s="232"/>
      <c r="O29" s="117"/>
      <c r="P29" s="230"/>
      <c r="Q29" s="231"/>
      <c r="R29" s="231"/>
      <c r="S29" s="232"/>
      <c r="T29" s="117"/>
      <c r="U29" s="115"/>
      <c r="V29" s="116"/>
      <c r="W29" s="116"/>
      <c r="X29" s="116"/>
      <c r="Y29" s="117"/>
      <c r="Z29" s="115"/>
      <c r="AA29" s="116"/>
      <c r="AB29" s="116"/>
      <c r="AC29" s="116"/>
      <c r="AD29" s="117"/>
      <c r="AE29" s="164"/>
      <c r="AF29" s="164"/>
      <c r="AG29" s="164"/>
      <c r="AH29" s="164"/>
    </row>
    <row r="30" spans="1:34" ht="12" customHeight="1" x14ac:dyDescent="0.4">
      <c r="A30" s="190">
        <v>11</v>
      </c>
      <c r="B30" s="233" t="s">
        <v>32</v>
      </c>
      <c r="C30" s="190"/>
      <c r="D30" s="190"/>
      <c r="E30" s="190"/>
      <c r="F30" s="159" t="str">
        <f>IF(OR(G12="",I12="",ISERROR(VALUE(G12+I12))),"--%",VLOOKUP(DATE(G12,I12,1),設定シート!$F$2:$G$7,2,1))</f>
        <v>--%</v>
      </c>
      <c r="G30" s="160"/>
      <c r="H30" s="160"/>
      <c r="I30" s="160"/>
      <c r="J30" s="161"/>
      <c r="K30" s="159" t="str">
        <f>IF(OR(L12="",N12="",ISERROR(VALUE(L12+N12))),"--%",VLOOKUP(DATE(L12,N12,1),設定シート!$F$2:$G$7,2,1))</f>
        <v>--%</v>
      </c>
      <c r="L30" s="160"/>
      <c r="M30" s="160"/>
      <c r="N30" s="160"/>
      <c r="O30" s="161"/>
      <c r="P30" s="159" t="str">
        <f>IF(OR(Q12="",S12="",ISERROR(VALUE(Q12+S12))),"--%",VLOOKUP(DATE(Q12,S12,1),設定シート!$F$2:$G$7,2,1))</f>
        <v>--%</v>
      </c>
      <c r="Q30" s="160"/>
      <c r="R30" s="160"/>
      <c r="S30" s="160"/>
      <c r="T30" s="161"/>
      <c r="U30" s="159" t="str">
        <f>IF(OR(V12="",X12="",ISERROR(VALUE(V12+X12))),"--%",VLOOKUP(DATE(V12,X12,1),設定シート!$F$2:$G$7,2,1))</f>
        <v>--%</v>
      </c>
      <c r="V30" s="160"/>
      <c r="W30" s="160"/>
      <c r="X30" s="160"/>
      <c r="Y30" s="161"/>
      <c r="Z30" s="159" t="str">
        <f>IF(OR(AA12="",AC12="",ISERROR(VALUE(AA12+AC12))),"--%",VLOOKUP(DATE(AA12,AC12,1),設定シート!$F$2:$G$7,2,1))</f>
        <v>--%</v>
      </c>
      <c r="AA30" s="160"/>
      <c r="AB30" s="160"/>
      <c r="AC30" s="160"/>
      <c r="AD30" s="161"/>
      <c r="AE30" s="237">
        <f>SUM(F34:AD34)</f>
        <v>0</v>
      </c>
      <c r="AF30" s="238"/>
      <c r="AG30" s="238"/>
      <c r="AH30" s="239"/>
    </row>
    <row r="31" spans="1:34" ht="12" customHeight="1" x14ac:dyDescent="0.4">
      <c r="A31" s="190"/>
      <c r="B31" s="190"/>
      <c r="C31" s="190"/>
      <c r="D31" s="190"/>
      <c r="E31" s="190"/>
      <c r="F31" s="234"/>
      <c r="G31" s="235"/>
      <c r="H31" s="235"/>
      <c r="I31" s="235"/>
      <c r="J31" s="236"/>
      <c r="K31" s="234"/>
      <c r="L31" s="235"/>
      <c r="M31" s="235"/>
      <c r="N31" s="235"/>
      <c r="O31" s="236"/>
      <c r="P31" s="234"/>
      <c r="Q31" s="235"/>
      <c r="R31" s="235"/>
      <c r="S31" s="235"/>
      <c r="T31" s="236"/>
      <c r="U31" s="234"/>
      <c r="V31" s="235"/>
      <c r="W31" s="235"/>
      <c r="X31" s="235"/>
      <c r="Y31" s="236"/>
      <c r="Z31" s="234"/>
      <c r="AA31" s="235"/>
      <c r="AB31" s="235"/>
      <c r="AC31" s="235"/>
      <c r="AD31" s="236"/>
      <c r="AE31" s="240"/>
      <c r="AF31" s="241"/>
      <c r="AG31" s="241"/>
      <c r="AH31" s="242"/>
    </row>
    <row r="32" spans="1:34" ht="2.25" hidden="1" customHeight="1" x14ac:dyDescent="0.4">
      <c r="A32" s="9"/>
      <c r="B32" s="10"/>
      <c r="C32" s="10"/>
      <c r="D32" s="10"/>
      <c r="E32" s="10"/>
      <c r="F32" s="229" t="e">
        <f>IF(F30=0,0,F28/F30+F28)</f>
        <v>#VALUE!</v>
      </c>
      <c r="G32" s="229"/>
      <c r="H32" s="229"/>
      <c r="I32" s="229"/>
      <c r="J32" s="229"/>
      <c r="K32" s="229" t="e">
        <f>IF(K30=0,0,K28/K30+K28)</f>
        <v>#VALUE!</v>
      </c>
      <c r="L32" s="229"/>
      <c r="M32" s="229"/>
      <c r="N32" s="229"/>
      <c r="O32" s="229"/>
      <c r="P32" s="229" t="e">
        <f>IF(P30=0,0,P28/P30+P28)</f>
        <v>#VALUE!</v>
      </c>
      <c r="Q32" s="229"/>
      <c r="R32" s="229"/>
      <c r="S32" s="229"/>
      <c r="T32" s="229"/>
      <c r="U32" s="229" t="e">
        <f>IF(U30=0,0,U28/U30+U28)</f>
        <v>#VALUE!</v>
      </c>
      <c r="V32" s="229"/>
      <c r="W32" s="229"/>
      <c r="X32" s="229"/>
      <c r="Y32" s="229"/>
      <c r="Z32" s="229" t="e">
        <f>IF(Z30=0,0,Z28/Z30+Z28)</f>
        <v>#VALUE!</v>
      </c>
      <c r="AA32" s="229"/>
      <c r="AB32" s="229"/>
      <c r="AC32" s="229"/>
      <c r="AD32" s="229"/>
      <c r="AE32" s="11"/>
      <c r="AF32" s="11"/>
      <c r="AG32" s="11"/>
      <c r="AH32" s="11"/>
    </row>
    <row r="33" spans="1:35" ht="2.25" hidden="1" customHeight="1" x14ac:dyDescent="0.4">
      <c r="A33" s="9"/>
      <c r="B33" s="10"/>
      <c r="C33" s="10"/>
      <c r="D33" s="10"/>
      <c r="E33" s="10"/>
      <c r="F33" s="228">
        <f>MIN(F26,F22)</f>
        <v>0</v>
      </c>
      <c r="G33" s="228"/>
      <c r="H33" s="228"/>
      <c r="I33" s="228"/>
      <c r="J33" s="228"/>
      <c r="K33" s="228">
        <f>MIN(K26,K22)</f>
        <v>0</v>
      </c>
      <c r="L33" s="228"/>
      <c r="M33" s="228"/>
      <c r="N33" s="228"/>
      <c r="O33" s="228"/>
      <c r="P33" s="228">
        <f>MIN(P26,P22)</f>
        <v>0</v>
      </c>
      <c r="Q33" s="228"/>
      <c r="R33" s="228"/>
      <c r="S33" s="228"/>
      <c r="T33" s="228"/>
      <c r="U33" s="228">
        <f>MIN(U26,U22)</f>
        <v>0</v>
      </c>
      <c r="V33" s="228"/>
      <c r="W33" s="228"/>
      <c r="X33" s="228"/>
      <c r="Y33" s="228"/>
      <c r="Z33" s="228">
        <f>MIN(Z26,Z22)</f>
        <v>0</v>
      </c>
      <c r="AA33" s="228"/>
      <c r="AB33" s="228"/>
      <c r="AC33" s="228"/>
      <c r="AD33" s="228"/>
      <c r="AE33" s="11"/>
      <c r="AF33" s="11"/>
      <c r="AG33" s="11"/>
      <c r="AH33" s="11"/>
    </row>
    <row r="34" spans="1:35" ht="0.75" customHeight="1" x14ac:dyDescent="0.4">
      <c r="A34" s="9"/>
      <c r="B34" s="10"/>
      <c r="C34" s="10"/>
      <c r="D34" s="10"/>
      <c r="E34" s="10"/>
      <c r="F34" s="228">
        <f>IF(F33=0,0,ROUNDDOWN(MAX(0,(F33-F32))/F33*F24,))</f>
        <v>0</v>
      </c>
      <c r="G34" s="228"/>
      <c r="H34" s="228"/>
      <c r="I34" s="228"/>
      <c r="J34" s="228"/>
      <c r="K34" s="228">
        <f>IF(K33=0,0,ROUNDDOWN(MAX(0,(K33-K32))/K33*K24,))</f>
        <v>0</v>
      </c>
      <c r="L34" s="228"/>
      <c r="M34" s="228"/>
      <c r="N34" s="228"/>
      <c r="O34" s="228"/>
      <c r="P34" s="228">
        <f>IF(P33=0,0,ROUNDDOWN(MAX(0,(P33-P32))/P33*P24,))</f>
        <v>0</v>
      </c>
      <c r="Q34" s="228"/>
      <c r="R34" s="228"/>
      <c r="S34" s="228"/>
      <c r="T34" s="228"/>
      <c r="U34" s="228">
        <f>IF(U33=0,0,ROUNDDOWN(MAX(0,(U33-U32))/U33*U24,))</f>
        <v>0</v>
      </c>
      <c r="V34" s="228"/>
      <c r="W34" s="228"/>
      <c r="X34" s="228"/>
      <c r="Y34" s="228"/>
      <c r="Z34" s="228">
        <f>IF(Z33=0,0,ROUNDDOWN(MAX(0,(Z33-Z32))/Z33*Z24,))</f>
        <v>0</v>
      </c>
      <c r="AA34" s="228"/>
      <c r="AB34" s="228"/>
      <c r="AC34" s="228"/>
      <c r="AD34" s="228"/>
      <c r="AE34" s="12"/>
      <c r="AF34" s="12"/>
      <c r="AG34" s="12"/>
      <c r="AH34" s="12"/>
      <c r="AI34" s="12"/>
    </row>
    <row r="35" spans="1:35" s="4" customFormat="1" ht="15" customHeight="1" x14ac:dyDescent="0.4">
      <c r="A35" s="3"/>
      <c r="B35" s="3" t="s">
        <v>35</v>
      </c>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row>
    <row r="36" spans="1:35" s="4" customFormat="1" ht="15" customHeight="1" x14ac:dyDescent="0.4">
      <c r="A36" s="3"/>
      <c r="B36" s="3" t="s">
        <v>42</v>
      </c>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row>
    <row r="37" spans="1:35" s="4" customFormat="1" ht="15" customHeight="1" x14ac:dyDescent="0.4">
      <c r="A37" s="3"/>
      <c r="B37" s="3" t="s">
        <v>43</v>
      </c>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row>
    <row r="38" spans="1:35" s="4" customFormat="1" ht="15" customHeight="1" x14ac:dyDescent="0.4">
      <c r="A38" s="3"/>
      <c r="B38" s="3" t="s">
        <v>36</v>
      </c>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row>
    <row r="39" spans="1:35" s="4" customFormat="1" ht="15" customHeight="1" x14ac:dyDescent="0.4">
      <c r="A39" s="3"/>
      <c r="B39" s="3"/>
      <c r="C39" s="3" t="s">
        <v>37</v>
      </c>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row>
    <row r="40" spans="1:35" s="4" customFormat="1" ht="15" customHeight="1" x14ac:dyDescent="0.4">
      <c r="A40" s="3"/>
      <c r="B40" s="3"/>
      <c r="C40" s="3" t="s">
        <v>38</v>
      </c>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row>
    <row r="41" spans="1:35" s="4" customFormat="1" ht="7.5" customHeight="1" x14ac:dyDescent="0.4"/>
    <row r="42" spans="1:35" ht="15" customHeight="1" x14ac:dyDescent="0.4">
      <c r="A42" t="s">
        <v>11</v>
      </c>
    </row>
    <row r="43" spans="1:35" ht="9.75" customHeight="1" x14ac:dyDescent="0.4">
      <c r="A43" s="226" t="s">
        <v>15</v>
      </c>
      <c r="B43" s="226"/>
      <c r="C43" s="226"/>
      <c r="D43" s="226"/>
      <c r="E43" s="226"/>
      <c r="F43" s="226"/>
      <c r="G43" s="221"/>
      <c r="H43" s="222"/>
      <c r="I43" s="222"/>
      <c r="J43" s="222"/>
      <c r="K43" s="222"/>
      <c r="L43" s="222"/>
      <c r="M43" s="222"/>
      <c r="N43" s="222"/>
      <c r="O43" s="222"/>
      <c r="P43" s="223" t="s">
        <v>6</v>
      </c>
      <c r="Q43" s="224"/>
      <c r="R43" s="227" t="s">
        <v>12</v>
      </c>
      <c r="S43" s="227"/>
      <c r="T43" s="227"/>
      <c r="U43" s="227"/>
      <c r="V43" s="227"/>
      <c r="W43" s="227"/>
      <c r="X43" s="227"/>
      <c r="Y43" s="227"/>
      <c r="Z43" s="227"/>
      <c r="AA43" s="227"/>
      <c r="AB43" s="227"/>
      <c r="AC43" s="227"/>
      <c r="AD43" s="227"/>
      <c r="AE43" s="227"/>
      <c r="AF43" s="227"/>
      <c r="AG43" s="227"/>
      <c r="AH43" s="227"/>
    </row>
    <row r="44" spans="1:35" ht="9.75" customHeight="1" x14ac:dyDescent="0.4">
      <c r="A44" s="226"/>
      <c r="B44" s="226"/>
      <c r="C44" s="226"/>
      <c r="D44" s="226"/>
      <c r="E44" s="226"/>
      <c r="F44" s="226"/>
      <c r="G44" s="221"/>
      <c r="H44" s="222"/>
      <c r="I44" s="222"/>
      <c r="J44" s="222"/>
      <c r="K44" s="222"/>
      <c r="L44" s="222"/>
      <c r="M44" s="222"/>
      <c r="N44" s="222"/>
      <c r="O44" s="222"/>
      <c r="P44" s="223"/>
      <c r="Q44" s="224"/>
      <c r="R44" s="227"/>
      <c r="S44" s="227"/>
      <c r="T44" s="227"/>
      <c r="U44" s="227"/>
      <c r="V44" s="227"/>
      <c r="W44" s="227"/>
      <c r="X44" s="227"/>
      <c r="Y44" s="227"/>
      <c r="Z44" s="227"/>
      <c r="AA44" s="227"/>
      <c r="AB44" s="227"/>
      <c r="AC44" s="227"/>
      <c r="AD44" s="227"/>
      <c r="AE44" s="227"/>
      <c r="AF44" s="227"/>
      <c r="AG44" s="227"/>
      <c r="AH44" s="227"/>
    </row>
    <row r="45" spans="1:35" ht="9.75" customHeight="1" x14ac:dyDescent="0.4">
      <c r="A45" s="226" t="s">
        <v>16</v>
      </c>
      <c r="B45" s="226"/>
      <c r="C45" s="226"/>
      <c r="D45" s="226"/>
      <c r="E45" s="226"/>
      <c r="F45" s="226"/>
      <c r="G45" s="221"/>
      <c r="H45" s="222"/>
      <c r="I45" s="222"/>
      <c r="J45" s="222"/>
      <c r="K45" s="222"/>
      <c r="L45" s="222"/>
      <c r="M45" s="222"/>
      <c r="N45" s="222"/>
      <c r="O45" s="222"/>
      <c r="P45" s="223" t="s">
        <v>6</v>
      </c>
      <c r="Q45" s="224"/>
      <c r="R45" s="227" t="s">
        <v>44</v>
      </c>
      <c r="S45" s="227"/>
      <c r="T45" s="227"/>
      <c r="U45" s="227"/>
      <c r="V45" s="227"/>
      <c r="W45" s="227"/>
      <c r="X45" s="227"/>
      <c r="Y45" s="227"/>
      <c r="Z45" s="227"/>
      <c r="AA45" s="227"/>
      <c r="AB45" s="227"/>
      <c r="AC45" s="227"/>
      <c r="AD45" s="227"/>
      <c r="AE45" s="227"/>
      <c r="AF45" s="227"/>
      <c r="AG45" s="227"/>
      <c r="AH45" s="227"/>
    </row>
    <row r="46" spans="1:35" ht="9.75" customHeight="1" x14ac:dyDescent="0.4">
      <c r="A46" s="226"/>
      <c r="B46" s="226"/>
      <c r="C46" s="226"/>
      <c r="D46" s="226"/>
      <c r="E46" s="226"/>
      <c r="F46" s="226"/>
      <c r="G46" s="221"/>
      <c r="H46" s="222"/>
      <c r="I46" s="222"/>
      <c r="J46" s="222"/>
      <c r="K46" s="222"/>
      <c r="L46" s="222"/>
      <c r="M46" s="222"/>
      <c r="N46" s="222"/>
      <c r="O46" s="222"/>
      <c r="P46" s="223"/>
      <c r="Q46" s="224"/>
      <c r="R46" s="227"/>
      <c r="S46" s="227"/>
      <c r="T46" s="227"/>
      <c r="U46" s="227"/>
      <c r="V46" s="227"/>
      <c r="W46" s="227"/>
      <c r="X46" s="227"/>
      <c r="Y46" s="227"/>
      <c r="Z46" s="227"/>
      <c r="AA46" s="227"/>
      <c r="AB46" s="227"/>
      <c r="AC46" s="227"/>
      <c r="AD46" s="227"/>
      <c r="AE46" s="227"/>
      <c r="AF46" s="227"/>
      <c r="AG46" s="227"/>
      <c r="AH46" s="227"/>
    </row>
    <row r="47" spans="1:35" ht="7.5" customHeight="1" x14ac:dyDescent="0.4"/>
    <row r="48" spans="1:35" ht="15" customHeight="1" x14ac:dyDescent="0.4">
      <c r="A48" t="s">
        <v>13</v>
      </c>
    </row>
    <row r="49" spans="1:34" ht="9.75" customHeight="1" x14ac:dyDescent="0.4">
      <c r="A49" s="221"/>
      <c r="B49" s="222"/>
      <c r="C49" s="222"/>
      <c r="D49" s="222"/>
      <c r="E49" s="222"/>
      <c r="F49" s="222"/>
      <c r="G49" s="222"/>
      <c r="H49" s="222"/>
      <c r="I49" s="222"/>
      <c r="J49" s="223" t="s">
        <v>6</v>
      </c>
      <c r="K49" s="224"/>
      <c r="L49" s="225" t="s">
        <v>14</v>
      </c>
      <c r="M49" s="225"/>
      <c r="N49" s="225"/>
      <c r="O49" s="225"/>
      <c r="P49" s="225"/>
      <c r="Q49" s="225"/>
      <c r="R49" s="225"/>
      <c r="S49" s="225"/>
      <c r="T49" s="225"/>
      <c r="U49" s="225"/>
      <c r="V49" s="225"/>
      <c r="W49" s="225"/>
      <c r="X49" s="225"/>
      <c r="Y49" s="225"/>
      <c r="Z49" s="225"/>
      <c r="AA49" s="225"/>
      <c r="AB49" s="225"/>
      <c r="AC49" s="225"/>
      <c r="AD49" s="225"/>
      <c r="AE49" s="225"/>
      <c r="AF49" s="225"/>
      <c r="AG49" s="225"/>
      <c r="AH49" s="225"/>
    </row>
    <row r="50" spans="1:34" ht="9.75" customHeight="1" x14ac:dyDescent="0.4">
      <c r="A50" s="221"/>
      <c r="B50" s="222"/>
      <c r="C50" s="222"/>
      <c r="D50" s="222"/>
      <c r="E50" s="222"/>
      <c r="F50" s="222"/>
      <c r="G50" s="222"/>
      <c r="H50" s="222"/>
      <c r="I50" s="222"/>
      <c r="J50" s="223"/>
      <c r="K50" s="224"/>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row>
    <row r="51" spans="1:34" ht="7.5" customHeight="1" x14ac:dyDescent="0.4"/>
    <row r="52" spans="1:34" ht="15" customHeight="1" x14ac:dyDescent="0.4">
      <c r="A52" t="s">
        <v>45</v>
      </c>
    </row>
    <row r="53" spans="1:34" ht="9.75" customHeight="1" x14ac:dyDescent="0.4">
      <c r="A53" s="221"/>
      <c r="B53" s="222"/>
      <c r="C53" s="222"/>
      <c r="D53" s="222"/>
      <c r="E53" s="222"/>
      <c r="F53" s="222"/>
      <c r="G53" s="222"/>
      <c r="H53" s="222"/>
      <c r="I53" s="222"/>
      <c r="J53" s="223" t="s">
        <v>6</v>
      </c>
      <c r="K53" s="224"/>
      <c r="L53" s="225" t="s">
        <v>29</v>
      </c>
      <c r="M53" s="225"/>
      <c r="N53" s="225"/>
      <c r="O53" s="225"/>
      <c r="P53" s="225"/>
      <c r="Q53" s="225"/>
      <c r="R53" s="225"/>
      <c r="S53" s="225"/>
      <c r="T53" s="225"/>
      <c r="U53" s="225"/>
      <c r="V53" s="225"/>
      <c r="W53" s="225"/>
      <c r="X53" s="225"/>
      <c r="Y53" s="225"/>
      <c r="Z53" s="225"/>
      <c r="AA53" s="225"/>
      <c r="AB53" s="225"/>
      <c r="AC53" s="225"/>
      <c r="AD53" s="225"/>
      <c r="AE53" s="225"/>
      <c r="AF53" s="225"/>
      <c r="AG53" s="225"/>
      <c r="AH53" s="225"/>
    </row>
    <row r="54" spans="1:34" ht="9.75" customHeight="1" x14ac:dyDescent="0.4">
      <c r="A54" s="221"/>
      <c r="B54" s="222"/>
      <c r="C54" s="222"/>
      <c r="D54" s="222"/>
      <c r="E54" s="222"/>
      <c r="F54" s="222"/>
      <c r="G54" s="222"/>
      <c r="H54" s="222"/>
      <c r="I54" s="222"/>
      <c r="J54" s="223"/>
      <c r="K54" s="224"/>
      <c r="L54" s="225"/>
      <c r="M54" s="225"/>
      <c r="N54" s="225"/>
      <c r="O54" s="225"/>
      <c r="P54" s="225"/>
      <c r="Q54" s="225"/>
      <c r="R54" s="225"/>
      <c r="S54" s="225"/>
      <c r="T54" s="225"/>
      <c r="U54" s="225"/>
      <c r="V54" s="225"/>
      <c r="W54" s="225"/>
      <c r="X54" s="225"/>
      <c r="Y54" s="225"/>
      <c r="Z54" s="225"/>
      <c r="AA54" s="225"/>
      <c r="AB54" s="225"/>
      <c r="AC54" s="225"/>
      <c r="AD54" s="225"/>
      <c r="AE54" s="225"/>
      <c r="AF54" s="225"/>
      <c r="AG54" s="225"/>
      <c r="AH54" s="225"/>
    </row>
    <row r="55" spans="1:34" ht="7.5" customHeight="1" x14ac:dyDescent="0.4"/>
    <row r="56" spans="1:34" ht="15" customHeight="1" x14ac:dyDescent="0.4">
      <c r="A56" t="s">
        <v>46</v>
      </c>
      <c r="AD56" s="7"/>
      <c r="AE56" s="6"/>
      <c r="AG56" s="7"/>
    </row>
    <row r="57" spans="1:34" ht="16.5" customHeight="1" x14ac:dyDescent="0.4">
      <c r="A57" s="216" t="s">
        <v>47</v>
      </c>
      <c r="B57" s="217"/>
      <c r="C57" s="217"/>
      <c r="D57" s="217"/>
      <c r="E57" s="217"/>
      <c r="F57" s="217"/>
      <c r="G57" s="217"/>
      <c r="H57" s="217"/>
      <c r="I57" s="217"/>
      <c r="J57" s="217"/>
      <c r="K57" s="217"/>
      <c r="L57" s="217"/>
      <c r="M57" s="217"/>
      <c r="N57" s="217"/>
      <c r="O57" s="217"/>
      <c r="P57" s="217"/>
      <c r="Q57" s="217"/>
      <c r="R57" s="217"/>
      <c r="S57" s="217"/>
      <c r="T57" s="217"/>
      <c r="U57" s="217"/>
      <c r="V57" s="217"/>
      <c r="W57" s="217"/>
      <c r="X57" s="217"/>
      <c r="Y57" s="217"/>
      <c r="Z57" s="217"/>
      <c r="AA57" s="217"/>
      <c r="AB57" s="217"/>
      <c r="AC57" s="217"/>
      <c r="AD57" s="218"/>
      <c r="AE57" s="219"/>
      <c r="AF57" s="219"/>
      <c r="AG57" s="219"/>
      <c r="AH57" s="220"/>
    </row>
    <row r="58" spans="1:34" ht="16.5" customHeight="1" x14ac:dyDescent="0.4">
      <c r="A58" s="216" t="s">
        <v>48</v>
      </c>
      <c r="B58" s="217"/>
      <c r="C58" s="217"/>
      <c r="D58" s="217"/>
      <c r="E58" s="217"/>
      <c r="F58" s="217"/>
      <c r="G58" s="217"/>
      <c r="H58" s="217"/>
      <c r="I58" s="217"/>
      <c r="J58" s="217"/>
      <c r="K58" s="217"/>
      <c r="L58" s="217"/>
      <c r="M58" s="217"/>
      <c r="N58" s="217"/>
      <c r="O58" s="217"/>
      <c r="P58" s="217"/>
      <c r="Q58" s="217"/>
      <c r="R58" s="217"/>
      <c r="S58" s="217"/>
      <c r="T58" s="217"/>
      <c r="U58" s="217"/>
      <c r="V58" s="217"/>
      <c r="W58" s="217"/>
      <c r="X58" s="217"/>
      <c r="Y58" s="217"/>
      <c r="Z58" s="217"/>
      <c r="AA58" s="217"/>
      <c r="AB58" s="217"/>
      <c r="AC58" s="217"/>
      <c r="AD58" s="218"/>
      <c r="AE58" s="219"/>
      <c r="AF58" s="219"/>
      <c r="AG58" s="219"/>
      <c r="AH58" s="220"/>
    </row>
    <row r="59" spans="1:34" ht="16.5" customHeight="1" x14ac:dyDescent="0.4">
      <c r="A59" s="216" t="s">
        <v>17</v>
      </c>
      <c r="B59" s="217"/>
      <c r="C59" s="217"/>
      <c r="D59" s="217"/>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8"/>
      <c r="AE59" s="219"/>
      <c r="AF59" s="219"/>
      <c r="AG59" s="219"/>
      <c r="AH59" s="220"/>
    </row>
    <row r="60" spans="1:34" ht="16.5" customHeight="1" x14ac:dyDescent="0.4">
      <c r="A60" s="216" t="s">
        <v>18</v>
      </c>
      <c r="B60" s="217"/>
      <c r="C60" s="217"/>
      <c r="D60" s="217"/>
      <c r="E60" s="217"/>
      <c r="F60" s="217"/>
      <c r="G60" s="217"/>
      <c r="H60" s="217"/>
      <c r="I60" s="217"/>
      <c r="J60" s="217"/>
      <c r="K60" s="217"/>
      <c r="L60" s="217"/>
      <c r="M60" s="217"/>
      <c r="N60" s="217"/>
      <c r="O60" s="217"/>
      <c r="P60" s="217"/>
      <c r="Q60" s="217"/>
      <c r="R60" s="217"/>
      <c r="S60" s="217"/>
      <c r="T60" s="217"/>
      <c r="U60" s="217"/>
      <c r="V60" s="217"/>
      <c r="W60" s="217"/>
      <c r="X60" s="217"/>
      <c r="Y60" s="217"/>
      <c r="Z60" s="217"/>
      <c r="AA60" s="217"/>
      <c r="AB60" s="217"/>
      <c r="AC60" s="217"/>
      <c r="AD60" s="218"/>
      <c r="AE60" s="219"/>
      <c r="AF60" s="219"/>
      <c r="AG60" s="219"/>
      <c r="AH60" s="220"/>
    </row>
    <row r="61" spans="1:34" ht="16.5" customHeight="1" x14ac:dyDescent="0.4">
      <c r="A61" s="216" t="s">
        <v>19</v>
      </c>
      <c r="B61" s="217"/>
      <c r="C61" s="217"/>
      <c r="D61" s="217"/>
      <c r="E61" s="217"/>
      <c r="F61" s="217"/>
      <c r="G61" s="217"/>
      <c r="H61" s="217"/>
      <c r="I61" s="217"/>
      <c r="J61" s="217"/>
      <c r="K61" s="217"/>
      <c r="L61" s="217"/>
      <c r="M61" s="217"/>
      <c r="N61" s="217"/>
      <c r="O61" s="217"/>
      <c r="P61" s="217"/>
      <c r="Q61" s="217"/>
      <c r="R61" s="217"/>
      <c r="S61" s="217"/>
      <c r="T61" s="217"/>
      <c r="U61" s="217"/>
      <c r="V61" s="217"/>
      <c r="W61" s="217"/>
      <c r="X61" s="217"/>
      <c r="Y61" s="217"/>
      <c r="Z61" s="217"/>
      <c r="AA61" s="217"/>
      <c r="AB61" s="217"/>
      <c r="AC61" s="217"/>
      <c r="AD61" s="218"/>
      <c r="AE61" s="219"/>
      <c r="AF61" s="219"/>
      <c r="AG61" s="219"/>
      <c r="AH61" s="220"/>
    </row>
    <row r="62" spans="1:34" ht="16.5" customHeight="1" x14ac:dyDescent="0.4">
      <c r="A62" s="216" t="s">
        <v>20</v>
      </c>
      <c r="B62" s="217"/>
      <c r="C62" s="217"/>
      <c r="D62" s="217"/>
      <c r="E62" s="217"/>
      <c r="F62" s="217"/>
      <c r="G62" s="217"/>
      <c r="H62" s="217"/>
      <c r="I62" s="217"/>
      <c r="J62" s="217"/>
      <c r="K62" s="217"/>
      <c r="L62" s="217"/>
      <c r="M62" s="217"/>
      <c r="N62" s="217"/>
      <c r="O62" s="217"/>
      <c r="P62" s="217"/>
      <c r="Q62" s="217"/>
      <c r="R62" s="217"/>
      <c r="S62" s="217"/>
      <c r="T62" s="217"/>
      <c r="U62" s="217"/>
      <c r="V62" s="217"/>
      <c r="W62" s="217"/>
      <c r="X62" s="217"/>
      <c r="Y62" s="217"/>
      <c r="Z62" s="217"/>
      <c r="AA62" s="217"/>
      <c r="AB62" s="217"/>
      <c r="AC62" s="217"/>
      <c r="AD62" s="218"/>
      <c r="AE62" s="219"/>
      <c r="AF62" s="219"/>
      <c r="AG62" s="219"/>
      <c r="AH62" s="220"/>
    </row>
    <row r="63" spans="1:34" ht="16.5" customHeight="1" x14ac:dyDescent="0.4">
      <c r="A63" s="216" t="s">
        <v>49</v>
      </c>
      <c r="B63" s="217"/>
      <c r="C63" s="217"/>
      <c r="D63" s="217"/>
      <c r="E63" s="217"/>
      <c r="F63" s="217"/>
      <c r="G63" s="217"/>
      <c r="H63" s="217"/>
      <c r="I63" s="217"/>
      <c r="J63" s="217"/>
      <c r="K63" s="217"/>
      <c r="L63" s="217"/>
      <c r="M63" s="217"/>
      <c r="N63" s="217"/>
      <c r="O63" s="217"/>
      <c r="P63" s="217"/>
      <c r="Q63" s="217"/>
      <c r="R63" s="217"/>
      <c r="S63" s="217"/>
      <c r="T63" s="217"/>
      <c r="U63" s="217"/>
      <c r="V63" s="217"/>
      <c r="W63" s="217"/>
      <c r="X63" s="217"/>
      <c r="Y63" s="217"/>
      <c r="Z63" s="217"/>
      <c r="AA63" s="217"/>
      <c r="AB63" s="217"/>
      <c r="AC63" s="217"/>
      <c r="AD63" s="218"/>
      <c r="AE63" s="219"/>
      <c r="AF63" s="219"/>
      <c r="AG63" s="219"/>
      <c r="AH63" s="220"/>
    </row>
    <row r="64" spans="1:34" ht="16.5" customHeight="1" x14ac:dyDescent="0.4">
      <c r="A64" s="216" t="s">
        <v>27</v>
      </c>
      <c r="B64" s="217"/>
      <c r="C64" s="217"/>
      <c r="D64" s="217"/>
      <c r="E64" s="217"/>
      <c r="F64" s="217"/>
      <c r="G64" s="217"/>
      <c r="H64" s="217"/>
      <c r="I64" s="217"/>
      <c r="J64" s="217"/>
      <c r="K64" s="217"/>
      <c r="L64" s="217"/>
      <c r="M64" s="217"/>
      <c r="N64" s="217"/>
      <c r="O64" s="217"/>
      <c r="P64" s="217"/>
      <c r="Q64" s="217"/>
      <c r="R64" s="217"/>
      <c r="S64" s="217"/>
      <c r="T64" s="217"/>
      <c r="U64" s="217"/>
      <c r="V64" s="217"/>
      <c r="W64" s="217"/>
      <c r="X64" s="217"/>
      <c r="Y64" s="217"/>
      <c r="Z64" s="217"/>
      <c r="AA64" s="217"/>
      <c r="AB64" s="217"/>
      <c r="AC64" s="217"/>
      <c r="AD64" s="218"/>
      <c r="AE64" s="219"/>
      <c r="AF64" s="219"/>
      <c r="AG64" s="219"/>
      <c r="AH64" s="220"/>
    </row>
    <row r="65" spans="1:34" ht="28.5" customHeight="1" x14ac:dyDescent="0.4">
      <c r="A65" s="214" t="s">
        <v>39</v>
      </c>
      <c r="B65" s="215"/>
      <c r="C65" s="215"/>
      <c r="D65" s="215"/>
      <c r="E65" s="215"/>
      <c r="F65" s="215"/>
      <c r="G65" s="215"/>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row>
  </sheetData>
  <sheetProtection selectLockedCells="1"/>
  <mergeCells count="205">
    <mergeCell ref="A1:AH2"/>
    <mergeCell ref="A3:N4"/>
    <mergeCell ref="S3:V4"/>
    <mergeCell ref="W3:AF4"/>
    <mergeCell ref="AG3:AH4"/>
    <mergeCell ref="A5:AH8"/>
    <mergeCell ref="Z10:AD10"/>
    <mergeCell ref="AE10:AH11"/>
    <mergeCell ref="F11:H11"/>
    <mergeCell ref="I11:J11"/>
    <mergeCell ref="K11:M11"/>
    <mergeCell ref="N11:O11"/>
    <mergeCell ref="P11:R11"/>
    <mergeCell ref="S11:T11"/>
    <mergeCell ref="U11:W11"/>
    <mergeCell ref="X11:Y11"/>
    <mergeCell ref="F10:J10"/>
    <mergeCell ref="K10:O10"/>
    <mergeCell ref="P10:T10"/>
    <mergeCell ref="U10:Y10"/>
    <mergeCell ref="Z11:AB11"/>
    <mergeCell ref="AC11:AD11"/>
    <mergeCell ref="A12:A13"/>
    <mergeCell ref="B12:E13"/>
    <mergeCell ref="F12:F13"/>
    <mergeCell ref="G12:H12"/>
    <mergeCell ref="I12:J12"/>
    <mergeCell ref="K12:K13"/>
    <mergeCell ref="L12:M12"/>
    <mergeCell ref="N12:O12"/>
    <mergeCell ref="A10:A11"/>
    <mergeCell ref="B10:E11"/>
    <mergeCell ref="Z12:Z13"/>
    <mergeCell ref="U14:X15"/>
    <mergeCell ref="Y14:Y15"/>
    <mergeCell ref="Z14:AC15"/>
    <mergeCell ref="AE12:AH13"/>
    <mergeCell ref="G13:H13"/>
    <mergeCell ref="I13:J13"/>
    <mergeCell ref="L13:M13"/>
    <mergeCell ref="N13:O13"/>
    <mergeCell ref="Q13:R13"/>
    <mergeCell ref="S13:T13"/>
    <mergeCell ref="P12:P13"/>
    <mergeCell ref="Q12:R12"/>
    <mergeCell ref="S12:T12"/>
    <mergeCell ref="U12:U13"/>
    <mergeCell ref="V12:W12"/>
    <mergeCell ref="X12:Y12"/>
    <mergeCell ref="V13:W13"/>
    <mergeCell ref="X13:Y13"/>
    <mergeCell ref="AA13:AB13"/>
    <mergeCell ref="AC13:AD13"/>
    <mergeCell ref="AA12:AB12"/>
    <mergeCell ref="AC12:AD12"/>
    <mergeCell ref="AD14:AD15"/>
    <mergeCell ref="AE16:AH17"/>
    <mergeCell ref="A18:A19"/>
    <mergeCell ref="B18:E19"/>
    <mergeCell ref="F18:I19"/>
    <mergeCell ref="J18:J19"/>
    <mergeCell ref="K18:N19"/>
    <mergeCell ref="O16:O17"/>
    <mergeCell ref="P16:S17"/>
    <mergeCell ref="T16:T17"/>
    <mergeCell ref="U16:X17"/>
    <mergeCell ref="Y16:Y17"/>
    <mergeCell ref="Z16:AC17"/>
    <mergeCell ref="P18:S19"/>
    <mergeCell ref="T18:T19"/>
    <mergeCell ref="Z18:AC19"/>
    <mergeCell ref="AD18:AD19"/>
    <mergeCell ref="AE18:AH19"/>
    <mergeCell ref="A14:A15"/>
    <mergeCell ref="B14:E15"/>
    <mergeCell ref="F14:I15"/>
    <mergeCell ref="J14:J15"/>
    <mergeCell ref="K14:N15"/>
    <mergeCell ref="O14:O15"/>
    <mergeCell ref="P14:S15"/>
    <mergeCell ref="T14:T15"/>
    <mergeCell ref="AD16:AD17"/>
    <mergeCell ref="AE14:AH15"/>
    <mergeCell ref="A16:A17"/>
    <mergeCell ref="B16:E17"/>
    <mergeCell ref="F16:I17"/>
    <mergeCell ref="J16:J17"/>
    <mergeCell ref="K16:N17"/>
    <mergeCell ref="A22:A23"/>
    <mergeCell ref="B22:E23"/>
    <mergeCell ref="F22:I23"/>
    <mergeCell ref="J22:J23"/>
    <mergeCell ref="K22:N23"/>
    <mergeCell ref="O22:O23"/>
    <mergeCell ref="P22:S23"/>
    <mergeCell ref="U18:X19"/>
    <mergeCell ref="Y18:Y19"/>
    <mergeCell ref="T22:T23"/>
    <mergeCell ref="U22:X23"/>
    <mergeCell ref="Y22:Y23"/>
    <mergeCell ref="A20:A21"/>
    <mergeCell ref="B20:E21"/>
    <mergeCell ref="F20:J21"/>
    <mergeCell ref="K20:O21"/>
    <mergeCell ref="P20:T21"/>
    <mergeCell ref="O18:O19"/>
    <mergeCell ref="Z22:AC23"/>
    <mergeCell ref="AD22:AD23"/>
    <mergeCell ref="AE22:AH23"/>
    <mergeCell ref="U20:Y21"/>
    <mergeCell ref="Z20:AD21"/>
    <mergeCell ref="AE20:AH21"/>
    <mergeCell ref="AE24:AH25"/>
    <mergeCell ref="P24:S25"/>
    <mergeCell ref="T24:T25"/>
    <mergeCell ref="U24:X25"/>
    <mergeCell ref="Y24:Y25"/>
    <mergeCell ref="Z24:AC25"/>
    <mergeCell ref="AD24:AD25"/>
    <mergeCell ref="A24:A25"/>
    <mergeCell ref="B24:E25"/>
    <mergeCell ref="F24:I25"/>
    <mergeCell ref="J24:J25"/>
    <mergeCell ref="K24:N25"/>
    <mergeCell ref="O24:O25"/>
    <mergeCell ref="Y26:Y27"/>
    <mergeCell ref="Z26:AC27"/>
    <mergeCell ref="AD26:AD27"/>
    <mergeCell ref="A26:A27"/>
    <mergeCell ref="B26:E27"/>
    <mergeCell ref="F26:I27"/>
    <mergeCell ref="J26:J27"/>
    <mergeCell ref="K26:N27"/>
    <mergeCell ref="O26:O27"/>
    <mergeCell ref="P26:S27"/>
    <mergeCell ref="T26:T27"/>
    <mergeCell ref="U26:X27"/>
    <mergeCell ref="AE26:AH27"/>
    <mergeCell ref="A28:A29"/>
    <mergeCell ref="B28:E29"/>
    <mergeCell ref="F28:I29"/>
    <mergeCell ref="J28:J29"/>
    <mergeCell ref="K28:N29"/>
    <mergeCell ref="O28:O29"/>
    <mergeCell ref="AE28:AH29"/>
    <mergeCell ref="A30:A31"/>
    <mergeCell ref="B30:E31"/>
    <mergeCell ref="F30:J31"/>
    <mergeCell ref="K30:O31"/>
    <mergeCell ref="P30:T31"/>
    <mergeCell ref="U30:Y31"/>
    <mergeCell ref="Z30:AD31"/>
    <mergeCell ref="AE30:AH31"/>
    <mergeCell ref="P28:S29"/>
    <mergeCell ref="T28:T29"/>
    <mergeCell ref="U28:X29"/>
    <mergeCell ref="Y28:Y29"/>
    <mergeCell ref="Z28:AC29"/>
    <mergeCell ref="AD28:AD29"/>
    <mergeCell ref="F32:J32"/>
    <mergeCell ref="K32:O32"/>
    <mergeCell ref="P32:T32"/>
    <mergeCell ref="U32:Y32"/>
    <mergeCell ref="Z32:AD32"/>
    <mergeCell ref="F33:J33"/>
    <mergeCell ref="K33:O33"/>
    <mergeCell ref="P33:T33"/>
    <mergeCell ref="U33:Y33"/>
    <mergeCell ref="Z33:AD33"/>
    <mergeCell ref="F34:J34"/>
    <mergeCell ref="K34:O34"/>
    <mergeCell ref="P34:T34"/>
    <mergeCell ref="U34:Y34"/>
    <mergeCell ref="Z34:AD34"/>
    <mergeCell ref="A43:F44"/>
    <mergeCell ref="G43:O44"/>
    <mergeCell ref="P43:Q44"/>
    <mergeCell ref="R43:AH44"/>
    <mergeCell ref="A53:I54"/>
    <mergeCell ref="J53:K54"/>
    <mergeCell ref="L53:AH54"/>
    <mergeCell ref="A57:AC57"/>
    <mergeCell ref="AD57:AH57"/>
    <mergeCell ref="A58:AC58"/>
    <mergeCell ref="AD58:AH58"/>
    <mergeCell ref="A45:F46"/>
    <mergeCell ref="G45:O46"/>
    <mergeCell ref="P45:Q46"/>
    <mergeCell ref="R45:AH46"/>
    <mergeCell ref="A49:I50"/>
    <mergeCell ref="J49:K50"/>
    <mergeCell ref="L49:AH50"/>
    <mergeCell ref="A65:AH65"/>
    <mergeCell ref="A62:AC62"/>
    <mergeCell ref="AD62:AH62"/>
    <mergeCell ref="A63:AC63"/>
    <mergeCell ref="AD63:AH63"/>
    <mergeCell ref="A64:AC64"/>
    <mergeCell ref="AD64:AH64"/>
    <mergeCell ref="A59:AC59"/>
    <mergeCell ref="AD59:AH59"/>
    <mergeCell ref="A60:AC60"/>
    <mergeCell ref="AD60:AH60"/>
    <mergeCell ref="A61:AC61"/>
    <mergeCell ref="AD61:AH61"/>
  </mergeCells>
  <phoneticPr fontId="1"/>
  <pageMargins left="0.31496062992125984" right="0.23622047244094491" top="0.39370078740157483" bottom="0.19685039370078741" header="0" footer="0"/>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Option Button 1">
              <controlPr defaultSize="0" autoFill="0" autoLine="0" autoPict="0">
                <anchor moveWithCells="1" sizeWithCells="1">
                  <from>
                    <xdr:col>28</xdr:col>
                    <xdr:colOff>190500</xdr:colOff>
                    <xdr:row>55</xdr:row>
                    <xdr:rowOff>161925</xdr:rowOff>
                  </from>
                  <to>
                    <xdr:col>31</xdr:col>
                    <xdr:colOff>104775</xdr:colOff>
                    <xdr:row>57</xdr:row>
                    <xdr:rowOff>38100</xdr:rowOff>
                  </to>
                </anchor>
              </controlPr>
            </control>
          </mc:Choice>
        </mc:AlternateContent>
        <mc:AlternateContent xmlns:mc="http://schemas.openxmlformats.org/markup-compatibility/2006">
          <mc:Choice Requires="x14">
            <control shapeId="7170" r:id="rId5" name="Option Button 2">
              <controlPr defaultSize="0" autoFill="0" autoLine="0" autoPict="0">
                <anchor moveWithCells="1" sizeWithCells="1">
                  <from>
                    <xdr:col>31</xdr:col>
                    <xdr:colOff>85725</xdr:colOff>
                    <xdr:row>55</xdr:row>
                    <xdr:rowOff>161925</xdr:rowOff>
                  </from>
                  <to>
                    <xdr:col>34</xdr:col>
                    <xdr:colOff>0</xdr:colOff>
                    <xdr:row>57</xdr:row>
                    <xdr:rowOff>38100</xdr:rowOff>
                  </to>
                </anchor>
              </controlPr>
            </control>
          </mc:Choice>
        </mc:AlternateContent>
        <mc:AlternateContent xmlns:mc="http://schemas.openxmlformats.org/markup-compatibility/2006">
          <mc:Choice Requires="x14">
            <control shapeId="7171" r:id="rId6" name="Option Button 3">
              <controlPr defaultSize="0" autoFill="0" autoLine="0" autoPict="0">
                <anchor moveWithCells="1" sizeWithCells="1">
                  <from>
                    <xdr:col>28</xdr:col>
                    <xdr:colOff>190500</xdr:colOff>
                    <xdr:row>62</xdr:row>
                    <xdr:rowOff>180975</xdr:rowOff>
                  </from>
                  <to>
                    <xdr:col>31</xdr:col>
                    <xdr:colOff>104775</xdr:colOff>
                    <xdr:row>64</xdr:row>
                    <xdr:rowOff>19050</xdr:rowOff>
                  </to>
                </anchor>
              </controlPr>
            </control>
          </mc:Choice>
        </mc:AlternateContent>
        <mc:AlternateContent xmlns:mc="http://schemas.openxmlformats.org/markup-compatibility/2006">
          <mc:Choice Requires="x14">
            <control shapeId="7172" r:id="rId7" name="Option Button 4">
              <controlPr defaultSize="0" autoFill="0" autoLine="0" autoPict="0">
                <anchor moveWithCells="1" sizeWithCells="1">
                  <from>
                    <xdr:col>31</xdr:col>
                    <xdr:colOff>85725</xdr:colOff>
                    <xdr:row>62</xdr:row>
                    <xdr:rowOff>180975</xdr:rowOff>
                  </from>
                  <to>
                    <xdr:col>34</xdr:col>
                    <xdr:colOff>0</xdr:colOff>
                    <xdr:row>64</xdr:row>
                    <xdr:rowOff>19050</xdr:rowOff>
                  </to>
                </anchor>
              </controlPr>
            </control>
          </mc:Choice>
        </mc:AlternateContent>
        <mc:AlternateContent xmlns:mc="http://schemas.openxmlformats.org/markup-compatibility/2006">
          <mc:Choice Requires="x14">
            <control shapeId="7173" r:id="rId8" name="Option Button 5">
              <controlPr defaultSize="0" autoFill="0" autoLine="0" autoPict="0">
                <anchor moveWithCells="1" sizeWithCells="1">
                  <from>
                    <xdr:col>28</xdr:col>
                    <xdr:colOff>190500</xdr:colOff>
                    <xdr:row>56</xdr:row>
                    <xdr:rowOff>200025</xdr:rowOff>
                  </from>
                  <to>
                    <xdr:col>31</xdr:col>
                    <xdr:colOff>104775</xdr:colOff>
                    <xdr:row>58</xdr:row>
                    <xdr:rowOff>28575</xdr:rowOff>
                  </to>
                </anchor>
              </controlPr>
            </control>
          </mc:Choice>
        </mc:AlternateContent>
        <mc:AlternateContent xmlns:mc="http://schemas.openxmlformats.org/markup-compatibility/2006">
          <mc:Choice Requires="x14">
            <control shapeId="7174" r:id="rId9" name="Option Button 6">
              <controlPr defaultSize="0" autoFill="0" autoLine="0" autoPict="0">
                <anchor moveWithCells="1" sizeWithCells="1">
                  <from>
                    <xdr:col>31</xdr:col>
                    <xdr:colOff>85725</xdr:colOff>
                    <xdr:row>56</xdr:row>
                    <xdr:rowOff>200025</xdr:rowOff>
                  </from>
                  <to>
                    <xdr:col>34</xdr:col>
                    <xdr:colOff>0</xdr:colOff>
                    <xdr:row>58</xdr:row>
                    <xdr:rowOff>28575</xdr:rowOff>
                  </to>
                </anchor>
              </controlPr>
            </control>
          </mc:Choice>
        </mc:AlternateContent>
        <mc:AlternateContent xmlns:mc="http://schemas.openxmlformats.org/markup-compatibility/2006">
          <mc:Choice Requires="x14">
            <control shapeId="7175" r:id="rId10" name="Option Button 7">
              <controlPr defaultSize="0" autoFill="0" autoLine="0" autoPict="0">
                <anchor moveWithCells="1" sizeWithCells="1">
                  <from>
                    <xdr:col>28</xdr:col>
                    <xdr:colOff>190500</xdr:colOff>
                    <xdr:row>57</xdr:row>
                    <xdr:rowOff>190500</xdr:rowOff>
                  </from>
                  <to>
                    <xdr:col>31</xdr:col>
                    <xdr:colOff>104775</xdr:colOff>
                    <xdr:row>59</xdr:row>
                    <xdr:rowOff>28575</xdr:rowOff>
                  </to>
                </anchor>
              </controlPr>
            </control>
          </mc:Choice>
        </mc:AlternateContent>
        <mc:AlternateContent xmlns:mc="http://schemas.openxmlformats.org/markup-compatibility/2006">
          <mc:Choice Requires="x14">
            <control shapeId="7176" r:id="rId11" name="Option Button 8">
              <controlPr defaultSize="0" autoFill="0" autoLine="0" autoPict="0">
                <anchor moveWithCells="1" sizeWithCells="1">
                  <from>
                    <xdr:col>31</xdr:col>
                    <xdr:colOff>85725</xdr:colOff>
                    <xdr:row>57</xdr:row>
                    <xdr:rowOff>190500</xdr:rowOff>
                  </from>
                  <to>
                    <xdr:col>34</xdr:col>
                    <xdr:colOff>0</xdr:colOff>
                    <xdr:row>59</xdr:row>
                    <xdr:rowOff>28575</xdr:rowOff>
                  </to>
                </anchor>
              </controlPr>
            </control>
          </mc:Choice>
        </mc:AlternateContent>
        <mc:AlternateContent xmlns:mc="http://schemas.openxmlformats.org/markup-compatibility/2006">
          <mc:Choice Requires="x14">
            <control shapeId="7177" r:id="rId12" name="Option Button 9">
              <controlPr defaultSize="0" autoFill="0" autoLine="0" autoPict="0">
                <anchor moveWithCells="1" sizeWithCells="1">
                  <from>
                    <xdr:col>28</xdr:col>
                    <xdr:colOff>190500</xdr:colOff>
                    <xdr:row>58</xdr:row>
                    <xdr:rowOff>190500</xdr:rowOff>
                  </from>
                  <to>
                    <xdr:col>31</xdr:col>
                    <xdr:colOff>104775</xdr:colOff>
                    <xdr:row>60</xdr:row>
                    <xdr:rowOff>28575</xdr:rowOff>
                  </to>
                </anchor>
              </controlPr>
            </control>
          </mc:Choice>
        </mc:AlternateContent>
        <mc:AlternateContent xmlns:mc="http://schemas.openxmlformats.org/markup-compatibility/2006">
          <mc:Choice Requires="x14">
            <control shapeId="7178" r:id="rId13" name="Option Button 10">
              <controlPr defaultSize="0" autoFill="0" autoLine="0" autoPict="0">
                <anchor moveWithCells="1" sizeWithCells="1">
                  <from>
                    <xdr:col>31</xdr:col>
                    <xdr:colOff>85725</xdr:colOff>
                    <xdr:row>58</xdr:row>
                    <xdr:rowOff>190500</xdr:rowOff>
                  </from>
                  <to>
                    <xdr:col>34</xdr:col>
                    <xdr:colOff>0</xdr:colOff>
                    <xdr:row>60</xdr:row>
                    <xdr:rowOff>28575</xdr:rowOff>
                  </to>
                </anchor>
              </controlPr>
            </control>
          </mc:Choice>
        </mc:AlternateContent>
        <mc:AlternateContent xmlns:mc="http://schemas.openxmlformats.org/markup-compatibility/2006">
          <mc:Choice Requires="x14">
            <control shapeId="7179" r:id="rId14" name="Option Button 11">
              <controlPr defaultSize="0" autoFill="0" autoLine="0" autoPict="0">
                <anchor moveWithCells="1" sizeWithCells="1">
                  <from>
                    <xdr:col>28</xdr:col>
                    <xdr:colOff>190500</xdr:colOff>
                    <xdr:row>60</xdr:row>
                    <xdr:rowOff>190500</xdr:rowOff>
                  </from>
                  <to>
                    <xdr:col>31</xdr:col>
                    <xdr:colOff>104775</xdr:colOff>
                    <xdr:row>62</xdr:row>
                    <xdr:rowOff>28575</xdr:rowOff>
                  </to>
                </anchor>
              </controlPr>
            </control>
          </mc:Choice>
        </mc:AlternateContent>
        <mc:AlternateContent xmlns:mc="http://schemas.openxmlformats.org/markup-compatibility/2006">
          <mc:Choice Requires="x14">
            <control shapeId="7180" r:id="rId15" name="Option Button 12">
              <controlPr defaultSize="0" autoFill="0" autoLine="0" autoPict="0">
                <anchor moveWithCells="1" sizeWithCells="1">
                  <from>
                    <xdr:col>31</xdr:col>
                    <xdr:colOff>85725</xdr:colOff>
                    <xdr:row>60</xdr:row>
                    <xdr:rowOff>190500</xdr:rowOff>
                  </from>
                  <to>
                    <xdr:col>34</xdr:col>
                    <xdr:colOff>0</xdr:colOff>
                    <xdr:row>62</xdr:row>
                    <xdr:rowOff>28575</xdr:rowOff>
                  </to>
                </anchor>
              </controlPr>
            </control>
          </mc:Choice>
        </mc:AlternateContent>
        <mc:AlternateContent xmlns:mc="http://schemas.openxmlformats.org/markup-compatibility/2006">
          <mc:Choice Requires="x14">
            <control shapeId="7181" r:id="rId16" name="Option Button 13">
              <controlPr defaultSize="0" autoFill="0" autoLine="0" autoPict="0">
                <anchor moveWithCells="1" sizeWithCells="1">
                  <from>
                    <xdr:col>28</xdr:col>
                    <xdr:colOff>190500</xdr:colOff>
                    <xdr:row>59</xdr:row>
                    <xdr:rowOff>190500</xdr:rowOff>
                  </from>
                  <to>
                    <xdr:col>31</xdr:col>
                    <xdr:colOff>104775</xdr:colOff>
                    <xdr:row>61</xdr:row>
                    <xdr:rowOff>28575</xdr:rowOff>
                  </to>
                </anchor>
              </controlPr>
            </control>
          </mc:Choice>
        </mc:AlternateContent>
        <mc:AlternateContent xmlns:mc="http://schemas.openxmlformats.org/markup-compatibility/2006">
          <mc:Choice Requires="x14">
            <control shapeId="7182" r:id="rId17" name="Option Button 14">
              <controlPr defaultSize="0" autoFill="0" autoLine="0" autoPict="0">
                <anchor moveWithCells="1" sizeWithCells="1">
                  <from>
                    <xdr:col>31</xdr:col>
                    <xdr:colOff>85725</xdr:colOff>
                    <xdr:row>59</xdr:row>
                    <xdr:rowOff>190500</xdr:rowOff>
                  </from>
                  <to>
                    <xdr:col>34</xdr:col>
                    <xdr:colOff>0</xdr:colOff>
                    <xdr:row>61</xdr:row>
                    <xdr:rowOff>28575</xdr:rowOff>
                  </to>
                </anchor>
              </controlPr>
            </control>
          </mc:Choice>
        </mc:AlternateContent>
        <mc:AlternateContent xmlns:mc="http://schemas.openxmlformats.org/markup-compatibility/2006">
          <mc:Choice Requires="x14">
            <control shapeId="7183" r:id="rId18" name="Option Button 15">
              <controlPr defaultSize="0" autoFill="0" autoLine="0" autoPict="0">
                <anchor moveWithCells="1" sizeWithCells="1">
                  <from>
                    <xdr:col>28</xdr:col>
                    <xdr:colOff>190500</xdr:colOff>
                    <xdr:row>61</xdr:row>
                    <xdr:rowOff>190500</xdr:rowOff>
                  </from>
                  <to>
                    <xdr:col>31</xdr:col>
                    <xdr:colOff>104775</xdr:colOff>
                    <xdr:row>63</xdr:row>
                    <xdr:rowOff>19050</xdr:rowOff>
                  </to>
                </anchor>
              </controlPr>
            </control>
          </mc:Choice>
        </mc:AlternateContent>
        <mc:AlternateContent xmlns:mc="http://schemas.openxmlformats.org/markup-compatibility/2006">
          <mc:Choice Requires="x14">
            <control shapeId="7184" r:id="rId19" name="Option Button 16">
              <controlPr defaultSize="0" autoFill="0" autoLine="0" autoPict="0">
                <anchor moveWithCells="1" sizeWithCells="1">
                  <from>
                    <xdr:col>31</xdr:col>
                    <xdr:colOff>85725</xdr:colOff>
                    <xdr:row>61</xdr:row>
                    <xdr:rowOff>190500</xdr:rowOff>
                  </from>
                  <to>
                    <xdr:col>34</xdr:col>
                    <xdr:colOff>0</xdr:colOff>
                    <xdr:row>63</xdr:row>
                    <xdr:rowOff>19050</xdr:rowOff>
                  </to>
                </anchor>
              </controlPr>
            </control>
          </mc:Choice>
        </mc:AlternateContent>
        <mc:AlternateContent xmlns:mc="http://schemas.openxmlformats.org/markup-compatibility/2006">
          <mc:Choice Requires="x14">
            <control shapeId="7185" r:id="rId20" name="Group Box 17">
              <controlPr defaultSize="0" autoFill="0" autoPict="0">
                <anchor moveWithCells="1">
                  <from>
                    <xdr:col>28</xdr:col>
                    <xdr:colOff>66675</xdr:colOff>
                    <xdr:row>55</xdr:row>
                    <xdr:rowOff>57150</xdr:rowOff>
                  </from>
                  <to>
                    <xdr:col>35</xdr:col>
                    <xdr:colOff>95250</xdr:colOff>
                    <xdr:row>57</xdr:row>
                    <xdr:rowOff>114300</xdr:rowOff>
                  </to>
                </anchor>
              </controlPr>
            </control>
          </mc:Choice>
        </mc:AlternateContent>
        <mc:AlternateContent xmlns:mc="http://schemas.openxmlformats.org/markup-compatibility/2006">
          <mc:Choice Requires="x14">
            <control shapeId="7186" r:id="rId21" name="Group Box 18">
              <controlPr defaultSize="0" autoFill="0" autoPict="0">
                <anchor moveWithCells="1">
                  <from>
                    <xdr:col>28</xdr:col>
                    <xdr:colOff>66675</xdr:colOff>
                    <xdr:row>56</xdr:row>
                    <xdr:rowOff>76200</xdr:rowOff>
                  </from>
                  <to>
                    <xdr:col>35</xdr:col>
                    <xdr:colOff>66675</xdr:colOff>
                    <xdr:row>58</xdr:row>
                    <xdr:rowOff>123825</xdr:rowOff>
                  </to>
                </anchor>
              </controlPr>
            </control>
          </mc:Choice>
        </mc:AlternateContent>
        <mc:AlternateContent xmlns:mc="http://schemas.openxmlformats.org/markup-compatibility/2006">
          <mc:Choice Requires="x14">
            <control shapeId="7187" r:id="rId22" name="Group Box 19">
              <controlPr defaultSize="0" autoFill="0" autoPict="0">
                <anchor moveWithCells="1">
                  <from>
                    <xdr:col>28</xdr:col>
                    <xdr:colOff>66675</xdr:colOff>
                    <xdr:row>57</xdr:row>
                    <xdr:rowOff>133350</xdr:rowOff>
                  </from>
                  <to>
                    <xdr:col>35</xdr:col>
                    <xdr:colOff>114300</xdr:colOff>
                    <xdr:row>59</xdr:row>
                    <xdr:rowOff>76200</xdr:rowOff>
                  </to>
                </anchor>
              </controlPr>
            </control>
          </mc:Choice>
        </mc:AlternateContent>
        <mc:AlternateContent xmlns:mc="http://schemas.openxmlformats.org/markup-compatibility/2006">
          <mc:Choice Requires="x14">
            <control shapeId="7188" r:id="rId23" name="Group Box 20">
              <controlPr defaultSize="0" autoFill="0" autoPict="0">
                <anchor moveWithCells="1">
                  <from>
                    <xdr:col>28</xdr:col>
                    <xdr:colOff>66675</xdr:colOff>
                    <xdr:row>58</xdr:row>
                    <xdr:rowOff>152400</xdr:rowOff>
                  </from>
                  <to>
                    <xdr:col>35</xdr:col>
                    <xdr:colOff>57150</xdr:colOff>
                    <xdr:row>60</xdr:row>
                    <xdr:rowOff>85725</xdr:rowOff>
                  </to>
                </anchor>
              </controlPr>
            </control>
          </mc:Choice>
        </mc:AlternateContent>
        <mc:AlternateContent xmlns:mc="http://schemas.openxmlformats.org/markup-compatibility/2006">
          <mc:Choice Requires="x14">
            <control shapeId="7189" r:id="rId24" name="Group Box 21">
              <controlPr defaultSize="0" autoFill="0" autoPict="0">
                <anchor moveWithCells="1">
                  <from>
                    <xdr:col>28</xdr:col>
                    <xdr:colOff>76200</xdr:colOff>
                    <xdr:row>59</xdr:row>
                    <xdr:rowOff>133350</xdr:rowOff>
                  </from>
                  <to>
                    <xdr:col>35</xdr:col>
                    <xdr:colOff>114300</xdr:colOff>
                    <xdr:row>61</xdr:row>
                    <xdr:rowOff>104775</xdr:rowOff>
                  </to>
                </anchor>
              </controlPr>
            </control>
          </mc:Choice>
        </mc:AlternateContent>
        <mc:AlternateContent xmlns:mc="http://schemas.openxmlformats.org/markup-compatibility/2006">
          <mc:Choice Requires="x14">
            <control shapeId="7190" r:id="rId25" name="Group Box 22">
              <controlPr defaultSize="0" autoFill="0" autoPict="0">
                <anchor moveWithCells="1">
                  <from>
                    <xdr:col>28</xdr:col>
                    <xdr:colOff>57150</xdr:colOff>
                    <xdr:row>60</xdr:row>
                    <xdr:rowOff>133350</xdr:rowOff>
                  </from>
                  <to>
                    <xdr:col>35</xdr:col>
                    <xdr:colOff>76200</xdr:colOff>
                    <xdr:row>62</xdr:row>
                    <xdr:rowOff>85725</xdr:rowOff>
                  </to>
                </anchor>
              </controlPr>
            </control>
          </mc:Choice>
        </mc:AlternateContent>
        <mc:AlternateContent xmlns:mc="http://schemas.openxmlformats.org/markup-compatibility/2006">
          <mc:Choice Requires="x14">
            <control shapeId="7191" r:id="rId26" name="Group Box 23">
              <controlPr defaultSize="0" autoFill="0" autoPict="0">
                <anchor moveWithCells="1">
                  <from>
                    <xdr:col>28</xdr:col>
                    <xdr:colOff>57150</xdr:colOff>
                    <xdr:row>61</xdr:row>
                    <xdr:rowOff>123825</xdr:rowOff>
                  </from>
                  <to>
                    <xdr:col>35</xdr:col>
                    <xdr:colOff>104775</xdr:colOff>
                    <xdr:row>63</xdr:row>
                    <xdr:rowOff>66675</xdr:rowOff>
                  </to>
                </anchor>
              </controlPr>
            </control>
          </mc:Choice>
        </mc:AlternateContent>
        <mc:AlternateContent xmlns:mc="http://schemas.openxmlformats.org/markup-compatibility/2006">
          <mc:Choice Requires="x14">
            <control shapeId="7192" r:id="rId27" name="Group Box 24">
              <controlPr defaultSize="0" autoFill="0" autoPict="0">
                <anchor moveWithCells="1">
                  <from>
                    <xdr:col>28</xdr:col>
                    <xdr:colOff>76200</xdr:colOff>
                    <xdr:row>62</xdr:row>
                    <xdr:rowOff>123825</xdr:rowOff>
                  </from>
                  <to>
                    <xdr:col>35</xdr:col>
                    <xdr:colOff>76200</xdr:colOff>
                    <xdr:row>64</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A0F408EF-ED83-468A-A3F5-041F2E246227}">
          <x14:formula1>
            <xm:f>設定シート!$B$2:$B$55</xm:f>
          </x14:formula1>
          <xm:sqref>G12:H12 AA12:AB12 V12:W12 Q12:R12 L12:M12</xm:sqref>
        </x14:dataValidation>
        <x14:dataValidation type="list" allowBlank="1" showInputMessage="1" showErrorMessage="1" xr:uid="{21191237-2C35-4AF1-8554-BAC69E8BDBE6}">
          <x14:formula1>
            <xm:f>設定シート!$D$2:$D$13</xm:f>
          </x14:formula1>
          <xm:sqref>I12:J12 X12:Y12 N12:O12 S12:T12 AC12:AD12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F123C-152B-4DF8-892E-C4E671D6F710}">
  <sheetPr codeName="Sheet4">
    <tabColor rgb="FF6666FF"/>
  </sheetPr>
  <dimension ref="A1:S29"/>
  <sheetViews>
    <sheetView topLeftCell="A10" zoomScale="85" zoomScaleNormal="85" workbookViewId="0">
      <selection activeCell="A3" sqref="A3:AH8"/>
    </sheetView>
  </sheetViews>
  <sheetFormatPr defaultRowHeight="18.75" x14ac:dyDescent="0.4"/>
  <cols>
    <col min="1" max="1" width="5.625" customWidth="1"/>
    <col min="2" max="2" width="16.75" customWidth="1"/>
    <col min="3" max="3" width="2.875" customWidth="1"/>
    <col min="4" max="4" width="15.125" customWidth="1"/>
    <col min="5" max="5" width="2.875" customWidth="1"/>
    <col min="6" max="6" width="15.125" customWidth="1"/>
    <col min="7" max="7" width="2.875" customWidth="1"/>
    <col min="8" max="8" width="15.125" customWidth="1"/>
    <col min="9" max="9" width="2.875" customWidth="1"/>
    <col min="10" max="10" width="15.125" customWidth="1"/>
    <col min="11" max="11" width="2.875" customWidth="1"/>
    <col min="12" max="12" width="15.125" customWidth="1"/>
    <col min="13" max="13" width="2.875" customWidth="1"/>
    <col min="14" max="14" width="15.125" customWidth="1"/>
    <col min="15" max="15" width="2.875" customWidth="1"/>
    <col min="16" max="16" width="15.125" customWidth="1"/>
    <col min="17" max="17" width="2.875" customWidth="1"/>
    <col min="18" max="18" width="15.125" customWidth="1"/>
    <col min="19" max="19" width="4.875" customWidth="1"/>
  </cols>
  <sheetData>
    <row r="1" spans="1:19" ht="32.25" customHeight="1" x14ac:dyDescent="0.4">
      <c r="A1" s="262" t="s">
        <v>50</v>
      </c>
      <c r="B1" s="262"/>
      <c r="C1" s="262"/>
      <c r="D1" s="262"/>
      <c r="E1" s="262"/>
      <c r="F1" s="262"/>
      <c r="G1" s="262"/>
      <c r="H1" s="262"/>
      <c r="I1" s="262"/>
      <c r="J1" s="262"/>
      <c r="K1" s="262"/>
      <c r="L1" s="262"/>
      <c r="M1" s="262"/>
      <c r="N1" s="262"/>
      <c r="O1" s="262"/>
      <c r="P1" s="262"/>
      <c r="Q1" s="262"/>
      <c r="R1" s="262"/>
      <c r="S1" s="262"/>
    </row>
    <row r="2" spans="1:19" ht="18.75" customHeight="1" x14ac:dyDescent="0.4">
      <c r="A2" s="13"/>
    </row>
    <row r="3" spans="1:19" ht="24" customHeight="1" x14ac:dyDescent="0.4">
      <c r="A3" s="14"/>
      <c r="B3" s="15" t="s">
        <v>51</v>
      </c>
      <c r="C3" s="16"/>
      <c r="D3" s="16"/>
      <c r="E3" s="16"/>
      <c r="F3" s="16"/>
      <c r="G3" s="16"/>
      <c r="H3" s="16"/>
      <c r="I3" s="16"/>
      <c r="J3" s="16"/>
      <c r="K3" s="16"/>
      <c r="L3" s="16"/>
      <c r="M3" s="16"/>
      <c r="N3" s="16"/>
      <c r="O3" s="16"/>
      <c r="P3" s="16"/>
      <c r="Q3" s="16"/>
      <c r="R3" s="16"/>
      <c r="S3" s="17"/>
    </row>
    <row r="4" spans="1:19" s="19" customFormat="1" ht="21" customHeight="1" x14ac:dyDescent="0.4">
      <c r="A4" s="18"/>
      <c r="B4" s="19" t="s">
        <v>52</v>
      </c>
      <c r="D4" s="19" t="s">
        <v>53</v>
      </c>
      <c r="F4" s="19" t="s">
        <v>54</v>
      </c>
      <c r="H4" s="19" t="s">
        <v>55</v>
      </c>
      <c r="J4" s="19" t="s">
        <v>56</v>
      </c>
      <c r="L4" s="19" t="s">
        <v>57</v>
      </c>
      <c r="N4" s="19" t="s">
        <v>58</v>
      </c>
      <c r="P4" s="19" t="s">
        <v>59</v>
      </c>
      <c r="R4" s="19" t="s">
        <v>60</v>
      </c>
      <c r="S4" s="20"/>
    </row>
    <row r="5" spans="1:19" s="23" customFormat="1" ht="26.25" customHeight="1" x14ac:dyDescent="0.4">
      <c r="A5" s="21"/>
      <c r="B5" s="22" t="s">
        <v>61</v>
      </c>
      <c r="D5" s="24">
        <v>19000000</v>
      </c>
      <c r="F5" s="24">
        <v>369048</v>
      </c>
      <c r="H5" s="24">
        <v>20000000</v>
      </c>
      <c r="J5" s="24">
        <v>582524</v>
      </c>
      <c r="K5" s="25"/>
      <c r="L5" s="26">
        <v>0.05</v>
      </c>
      <c r="N5" s="24">
        <f>IF(L5=0,0,J5/L5+J5)</f>
        <v>12233004</v>
      </c>
      <c r="P5" s="24">
        <f>MIN(H5,D5)</f>
        <v>19000000</v>
      </c>
      <c r="R5" s="24">
        <f>ROUNDDOWN((P5-N5)/P5*F5,)</f>
        <v>131439</v>
      </c>
      <c r="S5" s="27"/>
    </row>
    <row r="6" spans="1:19" s="23" customFormat="1" ht="26.25" customHeight="1" x14ac:dyDescent="0.4">
      <c r="A6" s="21"/>
      <c r="B6" s="22" t="s">
        <v>62</v>
      </c>
      <c r="D6" s="24">
        <v>23000000</v>
      </c>
      <c r="F6" s="24">
        <v>359088</v>
      </c>
      <c r="H6" s="24">
        <v>24000000</v>
      </c>
      <c r="J6" s="24">
        <v>835968</v>
      </c>
      <c r="K6" s="25"/>
      <c r="L6" s="26">
        <v>0.08</v>
      </c>
      <c r="N6" s="24">
        <f>IF(L6=0,0,J6/L6+J6)</f>
        <v>11285568</v>
      </c>
      <c r="P6" s="24">
        <f>MIN(H6,D6)</f>
        <v>23000000</v>
      </c>
      <c r="R6" s="24">
        <f>ROUNDDOWN((P6-N6)/P6*F6,)</f>
        <v>182891</v>
      </c>
      <c r="S6" s="27"/>
    </row>
    <row r="7" spans="1:19" s="23" customFormat="1" ht="26.25" customHeight="1" thickBot="1" x14ac:dyDescent="0.45">
      <c r="A7" s="21"/>
      <c r="B7" s="22" t="s">
        <v>63</v>
      </c>
      <c r="D7" s="24">
        <v>24900000</v>
      </c>
      <c r="F7" s="28">
        <v>71187</v>
      </c>
      <c r="H7" s="24">
        <v>25000000</v>
      </c>
      <c r="J7" s="24">
        <v>1101318</v>
      </c>
      <c r="K7" s="25"/>
      <c r="L7" s="26">
        <v>0.1</v>
      </c>
      <c r="N7" s="24">
        <f>IF(L7=0,0,J7/L7+J7)</f>
        <v>12114498</v>
      </c>
      <c r="P7" s="24">
        <f>MIN(H7,D7)</f>
        <v>24900000</v>
      </c>
      <c r="R7" s="28">
        <f>ROUNDDOWN((P7-N7)/P7*F7,)</f>
        <v>36552</v>
      </c>
      <c r="S7" s="27"/>
    </row>
    <row r="8" spans="1:19" s="23" customFormat="1" ht="26.25" customHeight="1" thickBot="1" x14ac:dyDescent="0.45">
      <c r="A8" s="29"/>
      <c r="D8" s="30" t="s">
        <v>64</v>
      </c>
      <c r="F8" s="31">
        <f>SUM(F5:F7)</f>
        <v>799323</v>
      </c>
      <c r="H8" s="25"/>
      <c r="J8" s="25"/>
      <c r="K8" s="25"/>
      <c r="L8" s="32"/>
      <c r="N8" s="25"/>
      <c r="P8" s="30" t="s">
        <v>64</v>
      </c>
      <c r="R8" s="31">
        <f>SUM(R5:R7)</f>
        <v>350882</v>
      </c>
      <c r="S8" s="27"/>
    </row>
    <row r="9" spans="1:19" s="23" customFormat="1" ht="12.75" customHeight="1" x14ac:dyDescent="0.4">
      <c r="A9" s="33"/>
      <c r="B9" s="34"/>
      <c r="C9" s="34"/>
      <c r="D9" s="35"/>
      <c r="E9" s="34"/>
      <c r="F9" s="36"/>
      <c r="G9" s="34"/>
      <c r="H9" s="36"/>
      <c r="I9" s="34"/>
      <c r="J9" s="36"/>
      <c r="K9" s="36"/>
      <c r="L9" s="37"/>
      <c r="M9" s="34"/>
      <c r="N9" s="36"/>
      <c r="O9" s="34"/>
      <c r="P9" s="35"/>
      <c r="Q9" s="34"/>
      <c r="R9" s="36"/>
      <c r="S9" s="38"/>
    </row>
    <row r="10" spans="1:19" ht="22.5" customHeight="1" x14ac:dyDescent="0.4">
      <c r="A10" s="39"/>
    </row>
    <row r="11" spans="1:19" s="40" customFormat="1" ht="30" customHeight="1" x14ac:dyDescent="0.4">
      <c r="B11" s="40" t="s">
        <v>52</v>
      </c>
      <c r="D11" s="40" t="s">
        <v>53</v>
      </c>
      <c r="F11" s="40" t="s">
        <v>54</v>
      </c>
      <c r="H11" s="40" t="s">
        <v>55</v>
      </c>
      <c r="J11" s="40" t="s">
        <v>56</v>
      </c>
      <c r="L11" s="40" t="s">
        <v>57</v>
      </c>
      <c r="N11" s="40" t="s">
        <v>58</v>
      </c>
      <c r="P11" s="40" t="s">
        <v>59</v>
      </c>
      <c r="R11" s="40" t="s">
        <v>60</v>
      </c>
    </row>
    <row r="12" spans="1:19" ht="6.75" customHeight="1" thickBot="1" x14ac:dyDescent="0.45">
      <c r="A12" s="41"/>
      <c r="B12" s="42"/>
      <c r="C12" s="42"/>
      <c r="D12" s="42"/>
      <c r="E12" s="42"/>
      <c r="F12" s="42"/>
      <c r="G12" s="42"/>
      <c r="H12" s="42"/>
      <c r="I12" s="42"/>
      <c r="J12" s="42"/>
      <c r="K12" s="42"/>
      <c r="L12" s="42"/>
      <c r="M12" s="42"/>
      <c r="N12" s="42"/>
      <c r="O12" s="42"/>
      <c r="P12" s="42"/>
      <c r="Q12" s="42"/>
      <c r="R12" s="42"/>
      <c r="S12" s="42"/>
    </row>
    <row r="13" spans="1:19" s="51" customFormat="1" ht="33.75" customHeight="1" thickBot="1" x14ac:dyDescent="0.45">
      <c r="A13" s="43" t="s">
        <v>65</v>
      </c>
      <c r="B13" s="44">
        <f>'シート2　事前確認事項入力シート'!H6</f>
        <v>0</v>
      </c>
      <c r="C13" s="45"/>
      <c r="D13" s="46">
        <f>'シート2　事前確認事項入力シート'!H20</f>
        <v>0</v>
      </c>
      <c r="E13" s="45"/>
      <c r="F13" s="46">
        <f>'シート2　事前確認事項入力シート'!H21</f>
        <v>0</v>
      </c>
      <c r="G13" s="45"/>
      <c r="H13" s="46">
        <f>'シート2　事前確認事項入力シート'!H22</f>
        <v>0</v>
      </c>
      <c r="I13" s="45"/>
      <c r="J13" s="46">
        <f>'シート2　事前確認事項入力シート'!H23</f>
        <v>0</v>
      </c>
      <c r="K13" s="47"/>
      <c r="L13" s="48" t="str">
        <f>'シート2　事前確認事項入力シート'!H24</f>
        <v>--%</v>
      </c>
      <c r="M13" s="45"/>
      <c r="N13" s="49" t="e">
        <f>IF(L13=0,0,J13/L13+J13)</f>
        <v>#VALUE!</v>
      </c>
      <c r="O13" s="45"/>
      <c r="P13" s="49">
        <f>MIN(H13,D13)</f>
        <v>0</v>
      </c>
      <c r="Q13" s="45"/>
      <c r="R13" s="50">
        <f>IF(P13=0,0,ROUNDDOWN(MAX(0,(P13-N13))/P13*F13,))</f>
        <v>0</v>
      </c>
      <c r="S13" s="45"/>
    </row>
    <row r="14" spans="1:19" ht="6.75" customHeight="1" x14ac:dyDescent="0.4">
      <c r="A14" s="52"/>
      <c r="B14" s="53"/>
      <c r="C14" s="42"/>
      <c r="D14" s="42"/>
      <c r="E14" s="42"/>
      <c r="F14" s="42"/>
      <c r="G14" s="42"/>
      <c r="H14" s="42"/>
      <c r="I14" s="42"/>
      <c r="J14" s="42"/>
      <c r="K14" s="42"/>
      <c r="L14" s="42"/>
      <c r="M14" s="42"/>
      <c r="N14" s="42"/>
      <c r="O14" s="42"/>
      <c r="P14" s="42"/>
      <c r="Q14" s="42"/>
      <c r="R14" s="42"/>
      <c r="S14" s="42"/>
    </row>
    <row r="15" spans="1:19" ht="6.75" customHeight="1" thickBot="1" x14ac:dyDescent="0.45">
      <c r="A15" s="54"/>
      <c r="B15" s="55"/>
      <c r="C15" s="56"/>
      <c r="D15" s="56"/>
      <c r="E15" s="56"/>
      <c r="F15" s="56"/>
      <c r="G15" s="56"/>
      <c r="H15" s="56"/>
      <c r="I15" s="56"/>
      <c r="J15" s="56"/>
      <c r="K15" s="56"/>
      <c r="L15" s="56"/>
      <c r="M15" s="56"/>
      <c r="N15" s="56"/>
      <c r="O15" s="56"/>
      <c r="P15" s="56"/>
      <c r="Q15" s="56"/>
      <c r="R15" s="56"/>
      <c r="S15" s="56"/>
    </row>
    <row r="16" spans="1:19" s="51" customFormat="1" ht="33.75" customHeight="1" thickBot="1" x14ac:dyDescent="0.45">
      <c r="A16" s="57" t="s">
        <v>66</v>
      </c>
      <c r="B16" s="44">
        <f>'シート2　事前確認事項入力シート'!M6</f>
        <v>0</v>
      </c>
      <c r="C16" s="58"/>
      <c r="D16" s="46">
        <f>'シート2　事前確認事項入力シート'!M20</f>
        <v>0</v>
      </c>
      <c r="E16" s="58"/>
      <c r="F16" s="46">
        <f>'シート2　事前確認事項入力シート'!M21</f>
        <v>0</v>
      </c>
      <c r="G16" s="58"/>
      <c r="H16" s="46">
        <f>'シート2　事前確認事項入力シート'!M22</f>
        <v>0</v>
      </c>
      <c r="I16" s="58"/>
      <c r="J16" s="46">
        <f>'シート2　事前確認事項入力シート'!M23</f>
        <v>0</v>
      </c>
      <c r="K16" s="59"/>
      <c r="L16" s="48" t="str">
        <f>'シート2　事前確認事項入力シート'!M24</f>
        <v>--%</v>
      </c>
      <c r="M16" s="58"/>
      <c r="N16" s="49" t="e">
        <f>IF(L16=0,0,J16/L16+J16)</f>
        <v>#VALUE!</v>
      </c>
      <c r="O16" s="58"/>
      <c r="P16" s="49">
        <f>MIN(H16,D16)</f>
        <v>0</v>
      </c>
      <c r="Q16" s="58"/>
      <c r="R16" s="50">
        <f>IF(P16=0,0,ROUNDDOWN(MAX(0,(P16-N16))/P16*F16,))</f>
        <v>0</v>
      </c>
      <c r="S16" s="58"/>
    </row>
    <row r="17" spans="1:19" ht="6.75" customHeight="1" x14ac:dyDescent="0.4">
      <c r="A17" s="54"/>
      <c r="B17" s="55"/>
      <c r="C17" s="56"/>
      <c r="D17" s="56"/>
      <c r="E17" s="56"/>
      <c r="F17" s="56"/>
      <c r="G17" s="56"/>
      <c r="H17" s="56"/>
      <c r="I17" s="56"/>
      <c r="J17" s="56"/>
      <c r="K17" s="56"/>
      <c r="L17" s="56"/>
      <c r="M17" s="56"/>
      <c r="N17" s="56"/>
      <c r="O17" s="56"/>
      <c r="P17" s="56"/>
      <c r="Q17" s="56"/>
      <c r="R17" s="56"/>
      <c r="S17" s="56"/>
    </row>
    <row r="18" spans="1:19" ht="6.75" customHeight="1" thickBot="1" x14ac:dyDescent="0.45">
      <c r="A18" s="52"/>
      <c r="B18" s="53"/>
      <c r="C18" s="42"/>
      <c r="D18" s="42"/>
      <c r="E18" s="42"/>
      <c r="F18" s="42"/>
      <c r="G18" s="42"/>
      <c r="H18" s="42"/>
      <c r="I18" s="42"/>
      <c r="J18" s="42"/>
      <c r="K18" s="42"/>
      <c r="L18" s="42"/>
      <c r="M18" s="42"/>
      <c r="N18" s="42"/>
      <c r="O18" s="42"/>
      <c r="P18" s="42"/>
      <c r="Q18" s="42"/>
      <c r="R18" s="42"/>
      <c r="S18" s="42"/>
    </row>
    <row r="19" spans="1:19" s="51" customFormat="1" ht="33.75" customHeight="1" thickBot="1" x14ac:dyDescent="0.45">
      <c r="A19" s="43" t="s">
        <v>67</v>
      </c>
      <c r="B19" s="44">
        <f>'シート2　事前確認事項入力シート'!R6</f>
        <v>0</v>
      </c>
      <c r="C19" s="45"/>
      <c r="D19" s="46">
        <f>'シート2　事前確認事項入力シート'!R20</f>
        <v>0</v>
      </c>
      <c r="E19" s="45"/>
      <c r="F19" s="46">
        <f>'シート2　事前確認事項入力シート'!R21</f>
        <v>0</v>
      </c>
      <c r="G19" s="45"/>
      <c r="H19" s="46">
        <f>'シート2　事前確認事項入力シート'!R22</f>
        <v>0</v>
      </c>
      <c r="I19" s="45"/>
      <c r="J19" s="46">
        <f>'シート2　事前確認事項入力シート'!R23</f>
        <v>0</v>
      </c>
      <c r="K19" s="47"/>
      <c r="L19" s="48" t="str">
        <f>'シート2　事前確認事項入力シート'!R24</f>
        <v>--%</v>
      </c>
      <c r="M19" s="45"/>
      <c r="N19" s="49" t="e">
        <f>IF(L19=0,0,J19/L19+J19)</f>
        <v>#VALUE!</v>
      </c>
      <c r="O19" s="45"/>
      <c r="P19" s="49">
        <f>MIN(H19,D19)</f>
        <v>0</v>
      </c>
      <c r="Q19" s="45"/>
      <c r="R19" s="50">
        <f>IF(P19=0,0,ROUNDDOWN(MAX(0,(P19-N19))/P19*F19,))</f>
        <v>0</v>
      </c>
      <c r="S19" s="45"/>
    </row>
    <row r="20" spans="1:19" ht="6.75" customHeight="1" x14ac:dyDescent="0.4">
      <c r="A20" s="52"/>
      <c r="B20" s="60"/>
      <c r="C20" s="42"/>
      <c r="D20" s="42"/>
      <c r="E20" s="42"/>
      <c r="F20" s="42"/>
      <c r="G20" s="42"/>
      <c r="H20" s="42"/>
      <c r="I20" s="42"/>
      <c r="J20" s="42"/>
      <c r="K20" s="42"/>
      <c r="L20" s="42"/>
      <c r="M20" s="42"/>
      <c r="N20" s="42"/>
      <c r="O20" s="42"/>
      <c r="P20" s="42"/>
      <c r="Q20" s="42"/>
      <c r="R20" s="42"/>
      <c r="S20" s="42"/>
    </row>
    <row r="21" spans="1:19" ht="6.75" customHeight="1" thickBot="1" x14ac:dyDescent="0.45">
      <c r="A21" s="54"/>
      <c r="B21" s="61"/>
      <c r="C21" s="56"/>
      <c r="D21" s="56"/>
      <c r="E21" s="56"/>
      <c r="F21" s="56"/>
      <c r="G21" s="56"/>
      <c r="H21" s="56"/>
      <c r="I21" s="56"/>
      <c r="J21" s="56"/>
      <c r="K21" s="56"/>
      <c r="L21" s="56"/>
      <c r="M21" s="56"/>
      <c r="N21" s="56"/>
      <c r="O21" s="56"/>
      <c r="P21" s="56"/>
      <c r="Q21" s="56"/>
      <c r="R21" s="56"/>
      <c r="S21" s="56"/>
    </row>
    <row r="22" spans="1:19" s="51" customFormat="1" ht="33.75" customHeight="1" thickBot="1" x14ac:dyDescent="0.45">
      <c r="A22" s="57" t="s">
        <v>68</v>
      </c>
      <c r="B22" s="44">
        <f>'シート2　事前確認事項入力シート'!W6</f>
        <v>0</v>
      </c>
      <c r="C22" s="58"/>
      <c r="D22" s="46">
        <f>'シート2　事前確認事項入力シート'!W20</f>
        <v>0</v>
      </c>
      <c r="E22" s="58"/>
      <c r="F22" s="46">
        <f>'シート2　事前確認事項入力シート'!W21</f>
        <v>0</v>
      </c>
      <c r="G22" s="58"/>
      <c r="H22" s="46">
        <f>'シート2　事前確認事項入力シート'!W22</f>
        <v>0</v>
      </c>
      <c r="I22" s="58"/>
      <c r="J22" s="46">
        <f>'シート2　事前確認事項入力シート'!W23</f>
        <v>0</v>
      </c>
      <c r="K22" s="59"/>
      <c r="L22" s="48" t="str">
        <f>'シート2　事前確認事項入力シート'!W24</f>
        <v>--%</v>
      </c>
      <c r="M22" s="58"/>
      <c r="N22" s="49" t="e">
        <f>IF(L22=0,0,J22/L22+J22)</f>
        <v>#VALUE!</v>
      </c>
      <c r="O22" s="58"/>
      <c r="P22" s="49">
        <f>MIN(H22,D22)</f>
        <v>0</v>
      </c>
      <c r="Q22" s="58"/>
      <c r="R22" s="50">
        <f>IF(P22=0,0,ROUNDDOWN(MAX(0,(P22-N22))/P22*F22,))</f>
        <v>0</v>
      </c>
      <c r="S22" s="58"/>
    </row>
    <row r="23" spans="1:19" ht="6.75" customHeight="1" x14ac:dyDescent="0.4">
      <c r="A23" s="54"/>
      <c r="B23" s="61"/>
      <c r="C23" s="56"/>
      <c r="D23" s="56"/>
      <c r="E23" s="56"/>
      <c r="F23" s="56"/>
      <c r="G23" s="56"/>
      <c r="H23" s="56"/>
      <c r="I23" s="56"/>
      <c r="J23" s="56"/>
      <c r="K23" s="56"/>
      <c r="L23" s="56"/>
      <c r="M23" s="56"/>
      <c r="N23" s="56"/>
      <c r="O23" s="56"/>
      <c r="P23" s="56"/>
      <c r="Q23" s="56"/>
      <c r="R23" s="56"/>
      <c r="S23" s="56"/>
    </row>
    <row r="24" spans="1:19" ht="6.75" customHeight="1" thickBot="1" x14ac:dyDescent="0.45">
      <c r="A24" s="52"/>
      <c r="B24" s="60"/>
      <c r="C24" s="42"/>
      <c r="D24" s="42"/>
      <c r="E24" s="42"/>
      <c r="F24" s="42"/>
      <c r="G24" s="42"/>
      <c r="H24" s="42"/>
      <c r="I24" s="42"/>
      <c r="J24" s="42"/>
      <c r="K24" s="42"/>
      <c r="L24" s="42"/>
      <c r="M24" s="42"/>
      <c r="N24" s="42"/>
      <c r="O24" s="42"/>
      <c r="P24" s="42"/>
      <c r="Q24" s="42"/>
      <c r="R24" s="42"/>
      <c r="S24" s="42"/>
    </row>
    <row r="25" spans="1:19" s="51" customFormat="1" ht="33.75" customHeight="1" thickBot="1" x14ac:dyDescent="0.45">
      <c r="A25" s="43" t="s">
        <v>69</v>
      </c>
      <c r="B25" s="44">
        <f>'シート2　事前確認事項入力シート'!AB6</f>
        <v>0</v>
      </c>
      <c r="C25" s="45"/>
      <c r="D25" s="46">
        <f>'シート2　事前確認事項入力シート'!AB20</f>
        <v>0</v>
      </c>
      <c r="E25" s="45"/>
      <c r="F25" s="46">
        <f>'シート2　事前確認事項入力シート'!AB21</f>
        <v>0</v>
      </c>
      <c r="G25" s="45"/>
      <c r="H25" s="46">
        <f>'シート2　事前確認事項入力シート'!AB22</f>
        <v>0</v>
      </c>
      <c r="I25" s="45"/>
      <c r="J25" s="46">
        <f>'シート2　事前確認事項入力シート'!AB23</f>
        <v>0</v>
      </c>
      <c r="K25" s="47"/>
      <c r="L25" s="48" t="str">
        <f>'シート2　事前確認事項入力シート'!AB24</f>
        <v>--%</v>
      </c>
      <c r="M25" s="45"/>
      <c r="N25" s="49" t="e">
        <f>IF(L25=0,0,J25/L25+J25)</f>
        <v>#VALUE!</v>
      </c>
      <c r="O25" s="45"/>
      <c r="P25" s="49">
        <f>MIN(H25,D25)</f>
        <v>0</v>
      </c>
      <c r="Q25" s="45"/>
      <c r="R25" s="50">
        <f>IF(P25=0,0,ROUNDDOWN(MAX(0,(P25-N25))/P25*F25,))</f>
        <v>0</v>
      </c>
      <c r="S25" s="45"/>
    </row>
    <row r="26" spans="1:19" ht="6.75" customHeight="1" x14ac:dyDescent="0.4">
      <c r="A26" s="42"/>
      <c r="B26" s="42"/>
      <c r="C26" s="42"/>
      <c r="D26" s="42"/>
      <c r="E26" s="42"/>
      <c r="F26" s="42"/>
      <c r="G26" s="42"/>
      <c r="H26" s="42"/>
      <c r="I26" s="42"/>
      <c r="J26" s="42"/>
      <c r="K26" s="42"/>
      <c r="L26" s="42"/>
      <c r="M26" s="42"/>
      <c r="N26" s="42"/>
      <c r="O26" s="42"/>
      <c r="P26" s="42"/>
      <c r="Q26" s="42"/>
      <c r="R26" s="42"/>
      <c r="S26" s="42"/>
    </row>
    <row r="27" spans="1:19" ht="24" customHeight="1" thickBot="1" x14ac:dyDescent="0.25">
      <c r="D27" s="62"/>
      <c r="E27" s="62"/>
      <c r="F27" s="63" t="s">
        <v>70</v>
      </c>
      <c r="G27" s="62"/>
      <c r="P27" s="62"/>
      <c r="Q27" s="62"/>
      <c r="R27" s="63" t="s">
        <v>71</v>
      </c>
      <c r="S27" s="62"/>
    </row>
    <row r="28" spans="1:19" s="51" customFormat="1" ht="33.75" customHeight="1" thickTop="1" thickBot="1" x14ac:dyDescent="0.45">
      <c r="D28" s="64" t="s">
        <v>64</v>
      </c>
      <c r="E28" s="65"/>
      <c r="F28" s="66">
        <f>SUM(F13:F25)</f>
        <v>0</v>
      </c>
      <c r="G28" s="65"/>
      <c r="P28" s="64" t="s">
        <v>64</v>
      </c>
      <c r="Q28" s="65"/>
      <c r="R28" s="66">
        <f>SUM(R13:R25)</f>
        <v>0</v>
      </c>
      <c r="S28" s="65"/>
    </row>
    <row r="29" spans="1:19" ht="19.5" thickTop="1" x14ac:dyDescent="0.4">
      <c r="D29" s="62"/>
      <c r="E29" s="62"/>
      <c r="F29" s="62"/>
      <c r="G29" s="62"/>
      <c r="P29" s="62"/>
      <c r="Q29" s="62"/>
      <c r="R29" s="62"/>
      <c r="S29" s="62"/>
    </row>
  </sheetData>
  <mergeCells count="1">
    <mergeCell ref="A1:S1"/>
  </mergeCells>
  <phoneticPr fontId="1"/>
  <dataValidations count="1">
    <dataValidation type="list" allowBlank="1" showInputMessage="1" promptTitle="消費税率" prompt="1989(H1)年4月～　：3％_x000a_1997(H9)年4月～　：5％_x000a_2014(H26)年4月～　：8％_x000a_2019(R1)年10月～　：10％" sqref="L13 L16 L19 L22 L25" xr:uid="{C0ACEBB0-78FF-4124-AAD1-27F5C7C28E7B}">
      <formula1>"3%,5%,8%,10%"</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2DB60-383F-468E-BBEF-A5130A64CEBB}">
  <sheetPr codeName="Sheet21"/>
  <dimension ref="A1:L53"/>
  <sheetViews>
    <sheetView workbookViewId="0">
      <selection activeCell="H18" sqref="H18"/>
    </sheetView>
  </sheetViews>
  <sheetFormatPr defaultRowHeight="18.75" x14ac:dyDescent="0.4"/>
  <cols>
    <col min="2" max="2" width="8.625" customWidth="1"/>
    <col min="3" max="3" width="7.5" customWidth="1"/>
    <col min="4" max="4" width="11.375" bestFit="1" customWidth="1"/>
    <col min="6" max="6" width="11.625" customWidth="1"/>
    <col min="11" max="11" width="13.25" customWidth="1"/>
    <col min="12" max="12" width="24.875" customWidth="1"/>
  </cols>
  <sheetData>
    <row r="1" spans="1:12" x14ac:dyDescent="0.4">
      <c r="B1" t="s">
        <v>26</v>
      </c>
      <c r="D1" s="67">
        <f ca="1">TODAY()+90</f>
        <v>46072</v>
      </c>
      <c r="F1" t="s">
        <v>78</v>
      </c>
      <c r="G1" t="s">
        <v>77</v>
      </c>
      <c r="I1" t="s">
        <v>76</v>
      </c>
      <c r="K1" t="s">
        <v>96</v>
      </c>
      <c r="L1" t="s">
        <v>99</v>
      </c>
    </row>
    <row r="2" spans="1:12" x14ac:dyDescent="0.4">
      <c r="B2" s="8" t="s">
        <v>31</v>
      </c>
      <c r="C2" s="8"/>
      <c r="D2">
        <v>1</v>
      </c>
      <c r="F2" s="67">
        <v>92</v>
      </c>
      <c r="G2" s="5">
        <v>0</v>
      </c>
      <c r="I2">
        <v>2022</v>
      </c>
      <c r="K2" t="s">
        <v>97</v>
      </c>
      <c r="L2" t="s">
        <v>121</v>
      </c>
    </row>
    <row r="3" spans="1:12" x14ac:dyDescent="0.4">
      <c r="A3" t="str">
        <f t="shared" ref="A3:A8" ca="1" si="0">C3</f>
        <v>令和7年分</v>
      </c>
      <c r="B3">
        <f ca="1">YEAR(D1)-1</f>
        <v>2025</v>
      </c>
      <c r="C3" t="str">
        <f t="shared" ref="C3:C8" ca="1" si="1">TEXT(DATE(B3,12,31),"ggge年分")</f>
        <v>令和7年分</v>
      </c>
      <c r="D3">
        <v>2</v>
      </c>
      <c r="F3" s="67">
        <v>32599</v>
      </c>
      <c r="G3" s="5">
        <v>0.03</v>
      </c>
      <c r="K3" t="s">
        <v>98</v>
      </c>
      <c r="L3" t="s">
        <v>100</v>
      </c>
    </row>
    <row r="4" spans="1:12" x14ac:dyDescent="0.4">
      <c r="A4" t="str">
        <f t="shared" ca="1" si="0"/>
        <v>令和6年分</v>
      </c>
      <c r="B4">
        <f ca="1">B3-1</f>
        <v>2024</v>
      </c>
      <c r="C4" t="str">
        <f t="shared" ca="1" si="1"/>
        <v>令和6年分</v>
      </c>
      <c r="D4">
        <v>3</v>
      </c>
      <c r="F4" s="67">
        <v>35521</v>
      </c>
      <c r="G4" s="5">
        <v>0.05</v>
      </c>
    </row>
    <row r="5" spans="1:12" x14ac:dyDescent="0.4">
      <c r="A5" t="str">
        <f t="shared" ca="1" si="0"/>
        <v>令和5年分</v>
      </c>
      <c r="B5">
        <f t="shared" ref="B5:B53" ca="1" si="2">B4-1</f>
        <v>2023</v>
      </c>
      <c r="C5" t="str">
        <f t="shared" ca="1" si="1"/>
        <v>令和5年分</v>
      </c>
      <c r="D5">
        <v>4</v>
      </c>
      <c r="F5" s="67">
        <v>41730</v>
      </c>
      <c r="G5" s="5">
        <v>0.08</v>
      </c>
    </row>
    <row r="6" spans="1:12" x14ac:dyDescent="0.4">
      <c r="A6" t="str">
        <f t="shared" ca="1" si="0"/>
        <v>令和4年分</v>
      </c>
      <c r="B6">
        <f t="shared" ca="1" si="2"/>
        <v>2022</v>
      </c>
      <c r="C6" t="str">
        <f t="shared" ca="1" si="1"/>
        <v>令和4年分</v>
      </c>
      <c r="D6">
        <v>5</v>
      </c>
      <c r="F6" s="67">
        <v>43739</v>
      </c>
      <c r="G6" s="5">
        <v>0.1</v>
      </c>
    </row>
    <row r="7" spans="1:12" x14ac:dyDescent="0.4">
      <c r="A7" t="str">
        <f t="shared" ca="1" si="0"/>
        <v>令和3年分</v>
      </c>
      <c r="B7">
        <f t="shared" ca="1" si="2"/>
        <v>2021</v>
      </c>
      <c r="C7" t="str">
        <f t="shared" ca="1" si="1"/>
        <v>令和3年分</v>
      </c>
      <c r="D7">
        <v>6</v>
      </c>
      <c r="F7" s="67">
        <v>73415</v>
      </c>
      <c r="G7" s="5">
        <v>0.1</v>
      </c>
    </row>
    <row r="8" spans="1:12" x14ac:dyDescent="0.4">
      <c r="A8" t="str">
        <f t="shared" ca="1" si="0"/>
        <v>令和2年分</v>
      </c>
      <c r="B8">
        <f t="shared" ca="1" si="2"/>
        <v>2020</v>
      </c>
      <c r="C8" t="str">
        <f t="shared" ca="1" si="1"/>
        <v>令和2年分</v>
      </c>
      <c r="D8">
        <v>7</v>
      </c>
    </row>
    <row r="9" spans="1:12" x14ac:dyDescent="0.4">
      <c r="B9">
        <f t="shared" ca="1" si="2"/>
        <v>2019</v>
      </c>
      <c r="D9">
        <v>8</v>
      </c>
    </row>
    <row r="10" spans="1:12" x14ac:dyDescent="0.4">
      <c r="B10">
        <f t="shared" ca="1" si="2"/>
        <v>2018</v>
      </c>
      <c r="D10">
        <v>9</v>
      </c>
    </row>
    <row r="11" spans="1:12" x14ac:dyDescent="0.4">
      <c r="B11">
        <f t="shared" ca="1" si="2"/>
        <v>2017</v>
      </c>
      <c r="D11">
        <v>10</v>
      </c>
    </row>
    <row r="12" spans="1:12" x14ac:dyDescent="0.4">
      <c r="B12">
        <f t="shared" ca="1" si="2"/>
        <v>2016</v>
      </c>
      <c r="D12">
        <v>11</v>
      </c>
    </row>
    <row r="13" spans="1:12" x14ac:dyDescent="0.4">
      <c r="B13">
        <f t="shared" ca="1" si="2"/>
        <v>2015</v>
      </c>
      <c r="D13">
        <v>12</v>
      </c>
    </row>
    <row r="14" spans="1:12" x14ac:dyDescent="0.4">
      <c r="B14">
        <f t="shared" ca="1" si="2"/>
        <v>2014</v>
      </c>
    </row>
    <row r="15" spans="1:12" x14ac:dyDescent="0.4">
      <c r="B15">
        <f t="shared" ca="1" si="2"/>
        <v>2013</v>
      </c>
    </row>
    <row r="16" spans="1:12" x14ac:dyDescent="0.4">
      <c r="B16">
        <f t="shared" ca="1" si="2"/>
        <v>2012</v>
      </c>
    </row>
    <row r="17" spans="2:2" x14ac:dyDescent="0.4">
      <c r="B17">
        <f t="shared" ca="1" si="2"/>
        <v>2011</v>
      </c>
    </row>
    <row r="18" spans="2:2" x14ac:dyDescent="0.4">
      <c r="B18">
        <f t="shared" ca="1" si="2"/>
        <v>2010</v>
      </c>
    </row>
    <row r="19" spans="2:2" x14ac:dyDescent="0.4">
      <c r="B19">
        <f t="shared" ca="1" si="2"/>
        <v>2009</v>
      </c>
    </row>
    <row r="20" spans="2:2" x14ac:dyDescent="0.4">
      <c r="B20">
        <f t="shared" ca="1" si="2"/>
        <v>2008</v>
      </c>
    </row>
    <row r="21" spans="2:2" x14ac:dyDescent="0.4">
      <c r="B21">
        <f t="shared" ca="1" si="2"/>
        <v>2007</v>
      </c>
    </row>
    <row r="22" spans="2:2" x14ac:dyDescent="0.4">
      <c r="B22">
        <f t="shared" ca="1" si="2"/>
        <v>2006</v>
      </c>
    </row>
    <row r="23" spans="2:2" x14ac:dyDescent="0.4">
      <c r="B23">
        <f t="shared" ca="1" si="2"/>
        <v>2005</v>
      </c>
    </row>
    <row r="24" spans="2:2" x14ac:dyDescent="0.4">
      <c r="B24">
        <f t="shared" ca="1" si="2"/>
        <v>2004</v>
      </c>
    </row>
    <row r="25" spans="2:2" x14ac:dyDescent="0.4">
      <c r="B25">
        <f t="shared" ca="1" si="2"/>
        <v>2003</v>
      </c>
    </row>
    <row r="26" spans="2:2" x14ac:dyDescent="0.4">
      <c r="B26">
        <f t="shared" ca="1" si="2"/>
        <v>2002</v>
      </c>
    </row>
    <row r="27" spans="2:2" x14ac:dyDescent="0.4">
      <c r="B27">
        <f t="shared" ca="1" si="2"/>
        <v>2001</v>
      </c>
    </row>
    <row r="28" spans="2:2" x14ac:dyDescent="0.4">
      <c r="B28">
        <f t="shared" ca="1" si="2"/>
        <v>2000</v>
      </c>
    </row>
    <row r="29" spans="2:2" x14ac:dyDescent="0.4">
      <c r="B29">
        <f t="shared" ca="1" si="2"/>
        <v>1999</v>
      </c>
    </row>
    <row r="30" spans="2:2" x14ac:dyDescent="0.4">
      <c r="B30">
        <f t="shared" ca="1" si="2"/>
        <v>1998</v>
      </c>
    </row>
    <row r="31" spans="2:2" x14ac:dyDescent="0.4">
      <c r="B31">
        <f t="shared" ca="1" si="2"/>
        <v>1997</v>
      </c>
    </row>
    <row r="32" spans="2:2" x14ac:dyDescent="0.4">
      <c r="B32">
        <f t="shared" ca="1" si="2"/>
        <v>1996</v>
      </c>
    </row>
    <row r="33" spans="2:2" x14ac:dyDescent="0.4">
      <c r="B33">
        <f t="shared" ca="1" si="2"/>
        <v>1995</v>
      </c>
    </row>
    <row r="34" spans="2:2" x14ac:dyDescent="0.4">
      <c r="B34">
        <f t="shared" ca="1" si="2"/>
        <v>1994</v>
      </c>
    </row>
    <row r="35" spans="2:2" x14ac:dyDescent="0.4">
      <c r="B35">
        <f t="shared" ca="1" si="2"/>
        <v>1993</v>
      </c>
    </row>
    <row r="36" spans="2:2" x14ac:dyDescent="0.4">
      <c r="B36">
        <f t="shared" ca="1" si="2"/>
        <v>1992</v>
      </c>
    </row>
    <row r="37" spans="2:2" x14ac:dyDescent="0.4">
      <c r="B37">
        <f t="shared" ca="1" si="2"/>
        <v>1991</v>
      </c>
    </row>
    <row r="38" spans="2:2" x14ac:dyDescent="0.4">
      <c r="B38">
        <f t="shared" ca="1" si="2"/>
        <v>1990</v>
      </c>
    </row>
    <row r="39" spans="2:2" x14ac:dyDescent="0.4">
      <c r="B39">
        <f t="shared" ca="1" si="2"/>
        <v>1989</v>
      </c>
    </row>
    <row r="40" spans="2:2" x14ac:dyDescent="0.4">
      <c r="B40">
        <f t="shared" ca="1" si="2"/>
        <v>1988</v>
      </c>
    </row>
    <row r="41" spans="2:2" x14ac:dyDescent="0.4">
      <c r="B41">
        <f t="shared" ca="1" si="2"/>
        <v>1987</v>
      </c>
    </row>
    <row r="42" spans="2:2" x14ac:dyDescent="0.4">
      <c r="B42">
        <f t="shared" ca="1" si="2"/>
        <v>1986</v>
      </c>
    </row>
    <row r="43" spans="2:2" x14ac:dyDescent="0.4">
      <c r="B43">
        <f t="shared" ca="1" si="2"/>
        <v>1985</v>
      </c>
    </row>
    <row r="44" spans="2:2" x14ac:dyDescent="0.4">
      <c r="B44">
        <f t="shared" ca="1" si="2"/>
        <v>1984</v>
      </c>
    </row>
    <row r="45" spans="2:2" x14ac:dyDescent="0.4">
      <c r="B45">
        <f t="shared" ca="1" si="2"/>
        <v>1983</v>
      </c>
    </row>
    <row r="46" spans="2:2" x14ac:dyDescent="0.4">
      <c r="B46">
        <f t="shared" ca="1" si="2"/>
        <v>1982</v>
      </c>
    </row>
    <row r="47" spans="2:2" x14ac:dyDescent="0.4">
      <c r="B47">
        <f t="shared" ca="1" si="2"/>
        <v>1981</v>
      </c>
    </row>
    <row r="48" spans="2:2" x14ac:dyDescent="0.4">
      <c r="B48">
        <f t="shared" ca="1" si="2"/>
        <v>1980</v>
      </c>
    </row>
    <row r="49" spans="2:2" x14ac:dyDescent="0.4">
      <c r="B49">
        <f t="shared" ca="1" si="2"/>
        <v>1979</v>
      </c>
    </row>
    <row r="50" spans="2:2" x14ac:dyDescent="0.4">
      <c r="B50">
        <f t="shared" ca="1" si="2"/>
        <v>1978</v>
      </c>
    </row>
    <row r="51" spans="2:2" x14ac:dyDescent="0.4">
      <c r="B51">
        <f t="shared" ca="1" si="2"/>
        <v>1977</v>
      </c>
    </row>
    <row r="52" spans="2:2" x14ac:dyDescent="0.4">
      <c r="B52">
        <f t="shared" ca="1" si="2"/>
        <v>1976</v>
      </c>
    </row>
    <row r="53" spans="2:2" x14ac:dyDescent="0.4">
      <c r="B53">
        <f t="shared" ca="1" si="2"/>
        <v>1975</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EA41BEB5F418744BDD06CF582D2B1CF" ma:contentTypeVersion="3" ma:contentTypeDescription="新しいドキュメントを作成します。" ma:contentTypeScope="" ma:versionID="a7a5268f3fe34be577f936dc5d90a6a2">
  <xsd:schema xmlns:xsd="http://www.w3.org/2001/XMLSchema" xmlns:xs="http://www.w3.org/2001/XMLSchema" xmlns:p="http://schemas.microsoft.com/office/2006/metadata/properties" xmlns:ns3="df4e0ad2-f728-4f80-abe2-b6bed50ef80a" targetNamespace="http://schemas.microsoft.com/office/2006/metadata/properties" ma:root="true" ma:fieldsID="4d380675765122eee056361849522ad7" ns3:_="">
    <xsd:import namespace="df4e0ad2-f728-4f80-abe2-b6bed50ef80a"/>
    <xsd:element name="properties">
      <xsd:complexType>
        <xsd:sequence>
          <xsd:element name="documentManagement">
            <xsd:complexType>
              <xsd:all>
                <xsd:element ref="ns3:MediaServiceMetadata" minOccurs="0"/>
                <xsd:element ref="ns3:MediaServiceFastMetadata"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4e0ad2-f728-4f80-abe2-b6bed50ef8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C07297-D408-44BB-9A89-E47B5AB8D425}">
  <ds:schemaRefs>
    <ds:schemaRef ds:uri="http://purl.org/dc/elements/1.1/"/>
    <ds:schemaRef ds:uri="http://schemas.microsoft.com/office/2006/documentManagement/types"/>
    <ds:schemaRef ds:uri="http://schemas.microsoft.com/office/infopath/2007/PartnerControls"/>
    <ds:schemaRef ds:uri="http://schemas.microsoft.com/office/2006/metadata/properties"/>
    <ds:schemaRef ds:uri="http://purl.org/dc/terms/"/>
    <ds:schemaRef ds:uri="http://purl.org/dc/dcmitype/"/>
    <ds:schemaRef ds:uri="http://schemas.openxmlformats.org/package/2006/metadata/core-properties"/>
    <ds:schemaRef ds:uri="df4e0ad2-f728-4f80-abe2-b6bed50ef80a"/>
    <ds:schemaRef ds:uri="http://www.w3.org/XML/1998/namespace"/>
  </ds:schemaRefs>
</ds:datastoreItem>
</file>

<file path=customXml/itemProps2.xml><?xml version="1.0" encoding="utf-8"?>
<ds:datastoreItem xmlns:ds="http://schemas.openxmlformats.org/officeDocument/2006/customXml" ds:itemID="{9BED854D-7C2C-4BFF-8C1E-C2559D0EE0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4e0ad2-f728-4f80-abe2-b6bed50ef8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29EA19-0B19-4960-A112-1C08BE98E8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シート1　見本</vt:lpstr>
      <vt:lpstr>シート2　事前確認事項入力シート</vt:lpstr>
      <vt:lpstr>シート１　事前確認事項記入用紙 (2)</vt:lpstr>
      <vt:lpstr>シート２　土地負債利子計算シート</vt:lpstr>
      <vt:lpstr>設定シート</vt:lpstr>
      <vt:lpstr>'シート1　見本'!Print_Area</vt:lpstr>
      <vt:lpstr>'シート１　事前確認事項記入用紙 (2)'!Print_Area</vt:lpstr>
      <vt:lpstr>'シート2　事前確認事項入力シート'!Print_Area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D24</dc:creator>
  <cp:lastModifiedBy>窪内 優輝</cp:lastModifiedBy>
  <cp:lastPrinted>2025-11-19T06:30:19Z</cp:lastPrinted>
  <dcterms:created xsi:type="dcterms:W3CDTF">2020-11-16T02:26:24Z</dcterms:created>
  <dcterms:modified xsi:type="dcterms:W3CDTF">2025-11-21T07:18:10Z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0x0101009EA41BEB5F418744BDD06CF582D2B1CF</vt:lpwstr>
  </property>
</Properties>
</file>